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7715" windowHeight="8760"/>
  </bookViews>
  <sheets>
    <sheet name="eval" sheetId="2" r:id="rId1"/>
  </sheets>
  <definedNames>
    <definedName name="_xlnm._FilterDatabase" localSheetId="0" hidden="1">eval!$T$9:$X$9</definedName>
  </definedNames>
  <calcPr calcId="145621"/>
</workbook>
</file>

<file path=xl/calcChain.xml><?xml version="1.0" encoding="utf-8"?>
<calcChain xmlns="http://schemas.openxmlformats.org/spreadsheetml/2006/main">
  <c r="V4" i="2" l="1"/>
  <c r="R10" i="2" l="1"/>
  <c r="X10" i="2"/>
  <c r="I136" i="2" l="1"/>
  <c r="I135" i="2"/>
  <c r="I134" i="2"/>
  <c r="X131" i="2"/>
  <c r="X130" i="2"/>
  <c r="X129" i="2"/>
  <c r="X128" i="2"/>
  <c r="X127" i="2"/>
  <c r="X126" i="2"/>
  <c r="X125" i="2"/>
  <c r="X124" i="2"/>
  <c r="X123" i="2"/>
  <c r="X122" i="2"/>
  <c r="X121" i="2"/>
  <c r="X120" i="2"/>
  <c r="X119" i="2"/>
  <c r="X118" i="2"/>
  <c r="X117" i="2"/>
  <c r="X116" i="2"/>
  <c r="X115" i="2"/>
  <c r="X114" i="2"/>
  <c r="X113" i="2"/>
  <c r="X112" i="2"/>
  <c r="X111" i="2"/>
  <c r="X110" i="2"/>
  <c r="X109" i="2"/>
  <c r="X108" i="2"/>
  <c r="X107" i="2"/>
  <c r="X106" i="2"/>
  <c r="X105" i="2"/>
  <c r="X104" i="2"/>
  <c r="X103" i="2"/>
  <c r="X102" i="2"/>
  <c r="X101" i="2"/>
  <c r="X100" i="2"/>
  <c r="X99" i="2"/>
  <c r="X98" i="2"/>
  <c r="X97" i="2"/>
  <c r="X96" i="2"/>
  <c r="X95" i="2"/>
  <c r="X94" i="2"/>
  <c r="X93" i="2"/>
  <c r="X92" i="2"/>
  <c r="X91" i="2"/>
  <c r="X90" i="2"/>
  <c r="X89" i="2"/>
  <c r="X88" i="2"/>
  <c r="X87" i="2"/>
  <c r="X86" i="2"/>
  <c r="X85" i="2"/>
  <c r="X84" i="2"/>
  <c r="X83" i="2"/>
  <c r="X82" i="2"/>
  <c r="X81" i="2"/>
  <c r="X80" i="2"/>
  <c r="X79" i="2"/>
  <c r="X78" i="2"/>
  <c r="X77" i="2"/>
  <c r="X76" i="2"/>
  <c r="X75" i="2"/>
  <c r="X74" i="2"/>
  <c r="X73" i="2"/>
  <c r="X72" i="2"/>
  <c r="X71" i="2"/>
  <c r="X70" i="2"/>
  <c r="X69" i="2"/>
  <c r="X68" i="2"/>
  <c r="X67" i="2"/>
  <c r="X66" i="2"/>
  <c r="X65" i="2"/>
  <c r="X64" i="2"/>
  <c r="X63" i="2"/>
  <c r="X62" i="2"/>
  <c r="X61" i="2"/>
  <c r="X60" i="2"/>
  <c r="X59" i="2"/>
  <c r="X58" i="2"/>
  <c r="X57" i="2"/>
  <c r="X56" i="2"/>
  <c r="X55" i="2"/>
  <c r="X54" i="2"/>
  <c r="X53" i="2"/>
  <c r="X52" i="2"/>
  <c r="X51" i="2"/>
  <c r="X50" i="2"/>
  <c r="X49" i="2"/>
  <c r="X48" i="2"/>
  <c r="X47" i="2"/>
  <c r="X46" i="2"/>
  <c r="X45" i="2"/>
  <c r="X44" i="2"/>
  <c r="X43" i="2"/>
  <c r="X42" i="2"/>
  <c r="X41" i="2"/>
  <c r="X40" i="2"/>
  <c r="X39" i="2"/>
  <c r="X38" i="2"/>
  <c r="X37" i="2"/>
  <c r="X36" i="2"/>
  <c r="X35" i="2"/>
  <c r="X34" i="2"/>
  <c r="X33" i="2"/>
  <c r="X32" i="2"/>
  <c r="X31" i="2"/>
  <c r="X30" i="2"/>
  <c r="X29" i="2"/>
  <c r="X28" i="2"/>
  <c r="X27" i="2"/>
  <c r="X26" i="2"/>
  <c r="X25" i="2"/>
  <c r="X24" i="2"/>
  <c r="X23" i="2"/>
  <c r="X22" i="2"/>
  <c r="X21" i="2"/>
  <c r="X20" i="2"/>
  <c r="X19" i="2"/>
  <c r="X18" i="2"/>
  <c r="X17" i="2"/>
  <c r="X16" i="2"/>
  <c r="X15" i="2"/>
  <c r="X14" i="2"/>
  <c r="X13" i="2"/>
  <c r="X12" i="2"/>
  <c r="X11" i="2"/>
  <c r="K7" i="2"/>
  <c r="K6" i="2"/>
  <c r="S5" i="2"/>
  <c r="K5" i="2"/>
  <c r="K4" i="2"/>
  <c r="K3" i="2"/>
  <c r="K2" i="2"/>
  <c r="J134" i="2" l="1"/>
  <c r="K134" i="2"/>
  <c r="L134" i="2"/>
  <c r="M134" i="2"/>
  <c r="N134" i="2"/>
  <c r="O134" i="2"/>
  <c r="P134" i="2"/>
  <c r="J135" i="2"/>
  <c r="K135" i="2"/>
  <c r="L135" i="2"/>
  <c r="M135" i="2"/>
  <c r="N135" i="2"/>
  <c r="O135" i="2"/>
  <c r="P135" i="2"/>
  <c r="J136" i="2"/>
  <c r="K136" i="2"/>
  <c r="L136" i="2"/>
  <c r="M136" i="2"/>
  <c r="N136" i="2"/>
  <c r="O136" i="2"/>
  <c r="P136" i="2"/>
  <c r="Q130" i="2" l="1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6" i="2"/>
  <c r="R57" i="2"/>
  <c r="R58" i="2"/>
  <c r="R59" i="2"/>
  <c r="R60" i="2"/>
  <c r="R61" i="2"/>
  <c r="R62" i="2"/>
  <c r="R63" i="2"/>
  <c r="R64" i="2"/>
  <c r="R65" i="2"/>
  <c r="R66" i="2"/>
  <c r="R67" i="2"/>
  <c r="R68" i="2"/>
  <c r="R69" i="2"/>
  <c r="R70" i="2"/>
  <c r="R71" i="2"/>
  <c r="R72" i="2"/>
  <c r="R73" i="2"/>
  <c r="R74" i="2"/>
  <c r="R75" i="2"/>
  <c r="R76" i="2"/>
  <c r="R77" i="2"/>
  <c r="R78" i="2"/>
  <c r="R79" i="2"/>
  <c r="R80" i="2"/>
  <c r="R81" i="2"/>
  <c r="R82" i="2"/>
  <c r="R83" i="2"/>
  <c r="R84" i="2"/>
  <c r="R85" i="2"/>
  <c r="R86" i="2"/>
  <c r="R87" i="2"/>
  <c r="R88" i="2"/>
  <c r="R89" i="2"/>
  <c r="R90" i="2"/>
  <c r="R91" i="2"/>
  <c r="R92" i="2"/>
  <c r="R93" i="2"/>
  <c r="R94" i="2"/>
  <c r="R95" i="2"/>
  <c r="R96" i="2"/>
  <c r="R97" i="2"/>
  <c r="R98" i="2"/>
  <c r="R99" i="2"/>
  <c r="R100" i="2"/>
  <c r="R101" i="2"/>
  <c r="R102" i="2"/>
  <c r="R103" i="2"/>
  <c r="R104" i="2"/>
  <c r="R105" i="2"/>
  <c r="R106" i="2"/>
  <c r="R107" i="2"/>
  <c r="R108" i="2"/>
  <c r="R109" i="2"/>
  <c r="R110" i="2"/>
  <c r="R111" i="2"/>
  <c r="R112" i="2"/>
  <c r="R113" i="2"/>
  <c r="R114" i="2"/>
  <c r="R115" i="2"/>
  <c r="R116" i="2"/>
  <c r="R117" i="2"/>
  <c r="R118" i="2"/>
  <c r="R119" i="2"/>
  <c r="R120" i="2"/>
  <c r="R121" i="2"/>
  <c r="R122" i="2"/>
  <c r="R123" i="2"/>
  <c r="R124" i="2"/>
  <c r="R125" i="2"/>
  <c r="R126" i="2"/>
  <c r="R127" i="2"/>
  <c r="R128" i="2"/>
  <c r="R129" i="2"/>
  <c r="R130" i="2"/>
  <c r="R131" i="2"/>
  <c r="F12" i="2"/>
  <c r="F10" i="2"/>
  <c r="H136" i="2"/>
  <c r="H135" i="2"/>
  <c r="H134" i="2"/>
  <c r="F11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T76" i="2" l="1"/>
  <c r="Q11" i="2"/>
  <c r="Q13" i="2"/>
  <c r="Q15" i="2"/>
  <c r="Q17" i="2"/>
  <c r="Q19" i="2"/>
  <c r="Q21" i="2"/>
  <c r="Q23" i="2"/>
  <c r="Q25" i="2"/>
  <c r="Q27" i="2"/>
  <c r="Q29" i="2"/>
  <c r="Q31" i="2"/>
  <c r="Q33" i="2"/>
  <c r="Q35" i="2"/>
  <c r="Q37" i="2"/>
  <c r="Q39" i="2"/>
  <c r="Q41" i="2"/>
  <c r="Q43" i="2"/>
  <c r="Q45" i="2"/>
  <c r="Q47" i="2"/>
  <c r="Q49" i="2"/>
  <c r="Q51" i="2"/>
  <c r="Q53" i="2"/>
  <c r="Q55" i="2"/>
  <c r="Q57" i="2"/>
  <c r="Q59" i="2"/>
  <c r="Q61" i="2"/>
  <c r="Q63" i="2"/>
  <c r="Q65" i="2"/>
  <c r="Q67" i="2"/>
  <c r="Q69" i="2"/>
  <c r="Q71" i="2"/>
  <c r="Q73" i="2"/>
  <c r="Q75" i="2"/>
  <c r="Q77" i="2"/>
  <c r="Q79" i="2"/>
  <c r="Q81" i="2"/>
  <c r="Q83" i="2"/>
  <c r="Q85" i="2"/>
  <c r="Q87" i="2"/>
  <c r="Q89" i="2"/>
  <c r="Q91" i="2"/>
  <c r="Q93" i="2"/>
  <c r="Q95" i="2"/>
  <c r="Q97" i="2"/>
  <c r="Q99" i="2"/>
  <c r="Q101" i="2"/>
  <c r="Q103" i="2"/>
  <c r="Q105" i="2"/>
  <c r="Q107" i="2"/>
  <c r="Q109" i="2"/>
  <c r="Q111" i="2"/>
  <c r="Q113" i="2"/>
  <c r="Q115" i="2"/>
  <c r="Q117" i="2"/>
  <c r="Q119" i="2"/>
  <c r="Q121" i="2"/>
  <c r="Q123" i="2"/>
  <c r="Q125" i="2"/>
  <c r="Q127" i="2"/>
  <c r="Q129" i="2"/>
  <c r="Q131" i="2"/>
  <c r="Q12" i="2"/>
  <c r="Q14" i="2"/>
  <c r="Q16" i="2"/>
  <c r="Q18" i="2"/>
  <c r="Q20" i="2"/>
  <c r="Q22" i="2"/>
  <c r="Q24" i="2"/>
  <c r="Q26" i="2"/>
  <c r="Q28" i="2"/>
  <c r="Q30" i="2"/>
  <c r="Q32" i="2"/>
  <c r="Q34" i="2"/>
  <c r="Q36" i="2"/>
  <c r="Q38" i="2"/>
  <c r="Q40" i="2"/>
  <c r="Q42" i="2"/>
  <c r="Q44" i="2"/>
  <c r="Q46" i="2"/>
  <c r="Q48" i="2"/>
  <c r="Q50" i="2"/>
  <c r="Q52" i="2"/>
  <c r="Q54" i="2"/>
  <c r="Q56" i="2"/>
  <c r="Q58" i="2"/>
  <c r="Q60" i="2"/>
  <c r="Q62" i="2"/>
  <c r="Q64" i="2"/>
  <c r="Q66" i="2"/>
  <c r="Q68" i="2"/>
  <c r="Q70" i="2"/>
  <c r="Q72" i="2"/>
  <c r="Q74" i="2"/>
  <c r="Q76" i="2"/>
  <c r="Q78" i="2"/>
  <c r="Q80" i="2"/>
  <c r="Q82" i="2"/>
  <c r="Q84" i="2"/>
  <c r="Q86" i="2"/>
  <c r="Q88" i="2"/>
  <c r="Q90" i="2"/>
  <c r="Q92" i="2"/>
  <c r="Q94" i="2"/>
  <c r="Q96" i="2"/>
  <c r="Q98" i="2"/>
  <c r="Q100" i="2"/>
  <c r="Q102" i="2"/>
  <c r="Q104" i="2"/>
  <c r="Q106" i="2"/>
  <c r="Q108" i="2"/>
  <c r="Q110" i="2"/>
  <c r="Q112" i="2"/>
  <c r="Q114" i="2"/>
  <c r="Q116" i="2"/>
  <c r="Q118" i="2"/>
  <c r="Q120" i="2"/>
  <c r="Q122" i="2"/>
  <c r="Q124" i="2"/>
  <c r="Q126" i="2"/>
  <c r="Q128" i="2"/>
  <c r="Q10" i="2"/>
  <c r="T10" i="2"/>
  <c r="V10" i="2"/>
  <c r="V130" i="2"/>
  <c r="T131" i="2"/>
  <c r="T130" i="2"/>
  <c r="T129" i="2"/>
  <c r="T128" i="2"/>
  <c r="T127" i="2"/>
  <c r="T126" i="2"/>
  <c r="T125" i="2"/>
  <c r="T124" i="2"/>
  <c r="T123" i="2"/>
  <c r="T122" i="2"/>
  <c r="T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8" i="2"/>
  <c r="T107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T90" i="2"/>
  <c r="T89" i="2"/>
  <c r="T88" i="2"/>
  <c r="T87" i="2"/>
  <c r="T86" i="2"/>
  <c r="T85" i="2"/>
  <c r="T84" i="2"/>
  <c r="T83" i="2"/>
  <c r="T82" i="2"/>
  <c r="T81" i="2"/>
  <c r="T80" i="2"/>
  <c r="T79" i="2"/>
  <c r="T78" i="2"/>
  <c r="T77" i="2"/>
  <c r="T75" i="2"/>
  <c r="T74" i="2"/>
  <c r="T73" i="2"/>
  <c r="T72" i="2"/>
  <c r="T71" i="2"/>
  <c r="T70" i="2"/>
  <c r="T69" i="2"/>
  <c r="T68" i="2"/>
  <c r="T67" i="2"/>
  <c r="T66" i="2"/>
  <c r="T65" i="2"/>
  <c r="T64" i="2"/>
  <c r="T63" i="2"/>
  <c r="T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T48" i="2"/>
  <c r="T47" i="2"/>
  <c r="T46" i="2"/>
  <c r="T45" i="2"/>
  <c r="T44" i="2"/>
  <c r="T43" i="2"/>
  <c r="T42" i="2"/>
  <c r="T41" i="2"/>
  <c r="T40" i="2"/>
  <c r="T39" i="2"/>
  <c r="T38" i="2"/>
  <c r="T37" i="2"/>
  <c r="T36" i="2"/>
  <c r="T35" i="2"/>
  <c r="T34" i="2"/>
  <c r="T33" i="2"/>
  <c r="T32" i="2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F6" i="2"/>
  <c r="V131" i="2"/>
  <c r="V129" i="2"/>
  <c r="V128" i="2"/>
  <c r="V127" i="2"/>
  <c r="V126" i="2"/>
  <c r="V125" i="2"/>
  <c r="V124" i="2"/>
  <c r="V123" i="2"/>
  <c r="V122" i="2"/>
  <c r="V120" i="2"/>
  <c r="V118" i="2"/>
  <c r="V116" i="2"/>
  <c r="V114" i="2"/>
  <c r="V112" i="2"/>
  <c r="V110" i="2"/>
  <c r="V108" i="2"/>
  <c r="V121" i="2"/>
  <c r="V119" i="2"/>
  <c r="V117" i="2"/>
  <c r="V115" i="2"/>
  <c r="V113" i="2"/>
  <c r="V111" i="2"/>
  <c r="V109" i="2"/>
  <c r="V107" i="2"/>
  <c r="V106" i="2"/>
  <c r="V105" i="2"/>
  <c r="V104" i="2"/>
  <c r="V103" i="2"/>
  <c r="V102" i="2"/>
  <c r="V101" i="2"/>
  <c r="V100" i="2"/>
  <c r="V99" i="2"/>
  <c r="V98" i="2"/>
  <c r="V97" i="2"/>
  <c r="V96" i="2"/>
  <c r="V95" i="2"/>
  <c r="V94" i="2"/>
  <c r="V93" i="2"/>
  <c r="V92" i="2"/>
  <c r="V91" i="2"/>
  <c r="V90" i="2"/>
  <c r="V89" i="2"/>
  <c r="V88" i="2"/>
  <c r="V87" i="2"/>
  <c r="V86" i="2"/>
  <c r="V85" i="2"/>
  <c r="V84" i="2"/>
  <c r="V83" i="2"/>
  <c r="V82" i="2"/>
  <c r="V81" i="2"/>
  <c r="V80" i="2"/>
  <c r="V79" i="2"/>
  <c r="V78" i="2"/>
  <c r="V77" i="2"/>
  <c r="V76" i="2"/>
  <c r="V75" i="2"/>
  <c r="V74" i="2"/>
  <c r="V73" i="2"/>
  <c r="V72" i="2"/>
  <c r="V71" i="2"/>
  <c r="V70" i="2"/>
  <c r="V69" i="2"/>
  <c r="V68" i="2"/>
  <c r="V67" i="2"/>
  <c r="V66" i="2"/>
  <c r="V65" i="2"/>
  <c r="V64" i="2"/>
  <c r="V63" i="2"/>
  <c r="V62" i="2"/>
  <c r="V61" i="2"/>
  <c r="V60" i="2"/>
  <c r="V59" i="2"/>
  <c r="V58" i="2"/>
  <c r="V57" i="2"/>
  <c r="V56" i="2"/>
  <c r="V55" i="2"/>
  <c r="V54" i="2"/>
  <c r="V53" i="2"/>
  <c r="V52" i="2"/>
  <c r="V51" i="2"/>
  <c r="V50" i="2"/>
  <c r="V49" i="2"/>
  <c r="V48" i="2"/>
  <c r="V47" i="2"/>
  <c r="V46" i="2"/>
  <c r="V45" i="2"/>
  <c r="V44" i="2"/>
  <c r="V43" i="2"/>
  <c r="V42" i="2"/>
  <c r="V41" i="2"/>
  <c r="V40" i="2"/>
  <c r="V39" i="2"/>
  <c r="V38" i="2"/>
  <c r="V37" i="2"/>
  <c r="V36" i="2"/>
  <c r="V35" i="2"/>
  <c r="V34" i="2"/>
  <c r="V33" i="2"/>
  <c r="V32" i="2"/>
  <c r="V31" i="2"/>
  <c r="V30" i="2"/>
  <c r="V28" i="2"/>
  <c r="V26" i="2"/>
  <c r="V24" i="2"/>
  <c r="V22" i="2"/>
  <c r="V20" i="2"/>
  <c r="V18" i="2"/>
  <c r="V16" i="2"/>
  <c r="V14" i="2"/>
  <c r="V12" i="2"/>
  <c r="V29" i="2"/>
  <c r="V27" i="2"/>
  <c r="V25" i="2"/>
  <c r="V23" i="2"/>
  <c r="V21" i="2"/>
  <c r="V19" i="2"/>
  <c r="V17" i="2"/>
  <c r="V15" i="2"/>
  <c r="V13" i="2"/>
  <c r="V11" i="2"/>
  <c r="U10" i="2" l="1"/>
  <c r="W10" i="2" s="1"/>
  <c r="S8" i="2"/>
  <c r="S7" i="2"/>
  <c r="U130" i="2"/>
  <c r="W130" i="2" s="1"/>
  <c r="U126" i="2"/>
  <c r="W126" i="2" s="1"/>
  <c r="U122" i="2"/>
  <c r="U118" i="2"/>
  <c r="W118" i="2" s="1"/>
  <c r="U114" i="2"/>
  <c r="W114" i="2" s="1"/>
  <c r="U110" i="2"/>
  <c r="W110" i="2" s="1"/>
  <c r="U106" i="2"/>
  <c r="U102" i="2"/>
  <c r="W102" i="2" s="1"/>
  <c r="U98" i="2"/>
  <c r="W98" i="2" s="1"/>
  <c r="U94" i="2"/>
  <c r="W94" i="2" s="1"/>
  <c r="U90" i="2"/>
  <c r="W90" i="2" s="1"/>
  <c r="U86" i="2"/>
  <c r="W86" i="2" s="1"/>
  <c r="U82" i="2"/>
  <c r="W82" i="2" s="1"/>
  <c r="U78" i="2"/>
  <c r="W78" i="2" s="1"/>
  <c r="U74" i="2"/>
  <c r="U70" i="2"/>
  <c r="W70" i="2" s="1"/>
  <c r="U66" i="2"/>
  <c r="W66" i="2" s="1"/>
  <c r="U62" i="2"/>
  <c r="W62" i="2" s="1"/>
  <c r="U58" i="2"/>
  <c r="W58" i="2" s="1"/>
  <c r="U54" i="2"/>
  <c r="W54" i="2" s="1"/>
  <c r="U50" i="2"/>
  <c r="W50" i="2" s="1"/>
  <c r="U46" i="2"/>
  <c r="W46" i="2" s="1"/>
  <c r="U42" i="2"/>
  <c r="W42" i="2" s="1"/>
  <c r="U38" i="2"/>
  <c r="W38" i="2" s="1"/>
  <c r="U34" i="2"/>
  <c r="W34" i="2" s="1"/>
  <c r="U30" i="2"/>
  <c r="W30" i="2" s="1"/>
  <c r="U26" i="2"/>
  <c r="W26" i="2" s="1"/>
  <c r="U22" i="2"/>
  <c r="W22" i="2" s="1"/>
  <c r="U18" i="2"/>
  <c r="W18" i="2" s="1"/>
  <c r="U14" i="2"/>
  <c r="W14" i="2" s="1"/>
  <c r="U131" i="2"/>
  <c r="U127" i="2"/>
  <c r="W127" i="2" s="1"/>
  <c r="U123" i="2"/>
  <c r="W123" i="2" s="1"/>
  <c r="U119" i="2"/>
  <c r="W119" i="2" s="1"/>
  <c r="U115" i="2"/>
  <c r="U111" i="2"/>
  <c r="W111" i="2" s="1"/>
  <c r="U107" i="2"/>
  <c r="W107" i="2" s="1"/>
  <c r="U103" i="2"/>
  <c r="W103" i="2" s="1"/>
  <c r="U99" i="2"/>
  <c r="W99" i="2" s="1"/>
  <c r="U95" i="2"/>
  <c r="W95" i="2" s="1"/>
  <c r="U91" i="2"/>
  <c r="W91" i="2" s="1"/>
  <c r="U87" i="2"/>
  <c r="W87" i="2" s="1"/>
  <c r="U83" i="2"/>
  <c r="W83" i="2" s="1"/>
  <c r="U79" i="2"/>
  <c r="W79" i="2" s="1"/>
  <c r="U75" i="2"/>
  <c r="W75" i="2" s="1"/>
  <c r="U71" i="2"/>
  <c r="W71" i="2" s="1"/>
  <c r="U67" i="2"/>
  <c r="U63" i="2"/>
  <c r="W63" i="2" s="1"/>
  <c r="U59" i="2"/>
  <c r="W59" i="2" s="1"/>
  <c r="U55" i="2"/>
  <c r="W55" i="2" s="1"/>
  <c r="U51" i="2"/>
  <c r="U47" i="2"/>
  <c r="W47" i="2" s="1"/>
  <c r="U43" i="2"/>
  <c r="W43" i="2" s="1"/>
  <c r="U39" i="2"/>
  <c r="W39" i="2" s="1"/>
  <c r="U35" i="2"/>
  <c r="W35" i="2" s="1"/>
  <c r="U31" i="2"/>
  <c r="W31" i="2" s="1"/>
  <c r="U27" i="2"/>
  <c r="U23" i="2"/>
  <c r="W23" i="2" s="1"/>
  <c r="U19" i="2"/>
  <c r="U15" i="2"/>
  <c r="W15" i="2" s="1"/>
  <c r="U11" i="2"/>
  <c r="W11" i="2" s="1"/>
  <c r="X4" i="2"/>
  <c r="U128" i="2"/>
  <c r="W128" i="2" s="1"/>
  <c r="U124" i="2"/>
  <c r="W124" i="2" s="1"/>
  <c r="U120" i="2"/>
  <c r="W120" i="2" s="1"/>
  <c r="U116" i="2"/>
  <c r="U112" i="2"/>
  <c r="W112" i="2" s="1"/>
  <c r="U108" i="2"/>
  <c r="W108" i="2" s="1"/>
  <c r="U104" i="2"/>
  <c r="W104" i="2" s="1"/>
  <c r="U100" i="2"/>
  <c r="W100" i="2" s="1"/>
  <c r="U96" i="2"/>
  <c r="W96" i="2" s="1"/>
  <c r="U92" i="2"/>
  <c r="W92" i="2" s="1"/>
  <c r="U88" i="2"/>
  <c r="W88" i="2" s="1"/>
  <c r="U84" i="2"/>
  <c r="U80" i="2"/>
  <c r="W80" i="2" s="1"/>
  <c r="U76" i="2"/>
  <c r="W76" i="2" s="1"/>
  <c r="U72" i="2"/>
  <c r="W72" i="2" s="1"/>
  <c r="U68" i="2"/>
  <c r="W68" i="2" s="1"/>
  <c r="U64" i="2"/>
  <c r="W64" i="2" s="1"/>
  <c r="U60" i="2"/>
  <c r="W60" i="2" s="1"/>
  <c r="U56" i="2"/>
  <c r="W56" i="2" s="1"/>
  <c r="U52" i="2"/>
  <c r="U48" i="2"/>
  <c r="W48" i="2" s="1"/>
  <c r="U44" i="2"/>
  <c r="W44" i="2" s="1"/>
  <c r="U40" i="2"/>
  <c r="W40" i="2" s="1"/>
  <c r="U36" i="2"/>
  <c r="W36" i="2" s="1"/>
  <c r="U32" i="2"/>
  <c r="W32" i="2" s="1"/>
  <c r="U28" i="2"/>
  <c r="W28" i="2" s="1"/>
  <c r="U24" i="2"/>
  <c r="W24" i="2" s="1"/>
  <c r="U20" i="2"/>
  <c r="W20" i="2" s="1"/>
  <c r="U16" i="2"/>
  <c r="W16" i="2" s="1"/>
  <c r="U12" i="2"/>
  <c r="W12" i="2" s="1"/>
  <c r="U129" i="2"/>
  <c r="W129" i="2" s="1"/>
  <c r="U125" i="2"/>
  <c r="W125" i="2" s="1"/>
  <c r="U121" i="2"/>
  <c r="W121" i="2" s="1"/>
  <c r="U117" i="2"/>
  <c r="W117" i="2" s="1"/>
  <c r="U113" i="2"/>
  <c r="W113" i="2" s="1"/>
  <c r="U109" i="2"/>
  <c r="U105" i="2"/>
  <c r="W105" i="2" s="1"/>
  <c r="U101" i="2"/>
  <c r="W101" i="2" s="1"/>
  <c r="U97" i="2"/>
  <c r="W97" i="2" s="1"/>
  <c r="U93" i="2"/>
  <c r="W93" i="2" s="1"/>
  <c r="U89" i="2"/>
  <c r="W89" i="2" s="1"/>
  <c r="U85" i="2"/>
  <c r="W85" i="2" s="1"/>
  <c r="U81" i="2"/>
  <c r="W81" i="2" s="1"/>
  <c r="U77" i="2"/>
  <c r="W77" i="2" s="1"/>
  <c r="U73" i="2"/>
  <c r="W73" i="2" s="1"/>
  <c r="U69" i="2"/>
  <c r="W69" i="2" s="1"/>
  <c r="U65" i="2"/>
  <c r="W65" i="2" s="1"/>
  <c r="U61" i="2"/>
  <c r="W61" i="2" s="1"/>
  <c r="U57" i="2"/>
  <c r="W57" i="2" s="1"/>
  <c r="U53" i="2"/>
  <c r="W53" i="2" s="1"/>
  <c r="U49" i="2"/>
  <c r="W49" i="2" s="1"/>
  <c r="U45" i="2"/>
  <c r="W45" i="2" s="1"/>
  <c r="U41" i="2"/>
  <c r="W41" i="2" s="1"/>
  <c r="U37" i="2"/>
  <c r="W37" i="2" s="1"/>
  <c r="U33" i="2"/>
  <c r="W33" i="2" s="1"/>
  <c r="U29" i="2"/>
  <c r="W29" i="2" s="1"/>
  <c r="U25" i="2"/>
  <c r="W25" i="2" s="1"/>
  <c r="U21" i="2"/>
  <c r="W21" i="2" s="1"/>
  <c r="U17" i="2"/>
  <c r="W17" i="2" s="1"/>
  <c r="U13" i="2"/>
  <c r="W13" i="2" s="1"/>
  <c r="S3" i="2"/>
  <c r="W27" i="2"/>
  <c r="W109" i="2"/>
  <c r="W19" i="2"/>
  <c r="W74" i="2"/>
  <c r="W84" i="2"/>
  <c r="W116" i="2"/>
  <c r="W52" i="2"/>
  <c r="W122" i="2"/>
  <c r="W51" i="2"/>
  <c r="W67" i="2"/>
  <c r="W115" i="2"/>
  <c r="W131" i="2"/>
  <c r="W106" i="2"/>
  <c r="W4" i="2" l="1"/>
</calcChain>
</file>

<file path=xl/sharedStrings.xml><?xml version="1.0" encoding="utf-8"?>
<sst xmlns="http://schemas.openxmlformats.org/spreadsheetml/2006/main" count="79" uniqueCount="33">
  <si>
    <t>ID</t>
  </si>
  <si>
    <t>Title</t>
  </si>
  <si>
    <t>Must be in program</t>
  </si>
  <si>
    <t>Solid and average abstract</t>
  </si>
  <si>
    <t>Not recommended</t>
  </si>
  <si>
    <t>Obvious flaws</t>
  </si>
  <si>
    <t>You would prioritise</t>
  </si>
  <si>
    <t>A</t>
  </si>
  <si>
    <t xml:space="preserve">author conflict/abstained </t>
  </si>
  <si>
    <t>Liste</t>
  </si>
  <si>
    <t>Abstract 1-122</t>
  </si>
  <si>
    <t>To Do</t>
  </si>
  <si>
    <t>Mean Rating</t>
  </si>
  <si>
    <t>Median Rating</t>
  </si>
  <si>
    <t>normalised rating</t>
  </si>
  <si>
    <t>Mean</t>
  </si>
  <si>
    <t>Stabw</t>
  </si>
  <si>
    <t>Var</t>
  </si>
  <si>
    <t>by</t>
  </si>
  <si>
    <t>MW</t>
  </si>
  <si>
    <t>Norm</t>
  </si>
  <si>
    <t xml:space="preserve">by </t>
  </si>
  <si>
    <t>Median</t>
  </si>
  <si>
    <t>R1</t>
  </si>
  <si>
    <t>R2</t>
  </si>
  <si>
    <t>R§</t>
  </si>
  <si>
    <t>R4</t>
  </si>
  <si>
    <t>R5</t>
  </si>
  <si>
    <t>R6</t>
  </si>
  <si>
    <t>R7</t>
  </si>
  <si>
    <t>R8</t>
  </si>
  <si>
    <t>R3</t>
  </si>
  <si>
    <t>copy titles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</si>
</sst>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quotePrefix="1"/>
    <xf numFmtId="0" fontId="1" fillId="0" borderId="0" xfId="0" applyFont="1"/>
    <xf numFmtId="0" fontId="2" fillId="0" borderId="0" xfId="0" applyFont="1"/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3" fillId="6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4" borderId="0" xfId="0" applyFill="1"/>
    <xf numFmtId="0" fontId="0" fillId="0" borderId="0" xfId="0" quotePrefix="1" applyFill="1"/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0" fillId="5" borderId="0" xfId="0" applyFill="1"/>
    <xf numFmtId="0" fontId="1" fillId="5" borderId="0" xfId="0" applyFont="1" applyFill="1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/>
    </xf>
  </cellXfs>
  <cellStyles count="1">
    <cellStyle name="Standard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92D050"/>
        </patternFill>
      </fill>
    </dxf>
    <dxf>
      <font>
        <color auto="1"/>
      </font>
      <fill>
        <patternFill>
          <bgColor theme="6" tint="0.39994506668294322"/>
        </patternFill>
      </fill>
    </dxf>
    <dxf>
      <fill>
        <patternFill>
          <bgColor theme="9" tint="0.3999450666829432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numRef>
              <c:f>eval!$H$2:$H$6</c:f>
              <c:numCache>
                <c:formatCode>General</c:formatCode>
                <c:ptCount val="5"/>
                <c:pt idx="0">
                  <c:v>5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</c:numCache>
            </c:numRef>
          </c:cat>
          <c:val>
            <c:numRef>
              <c:f>eval!$K$2:$K$6</c:f>
              <c:numCache>
                <c:formatCode>General</c:formatCode>
                <c:ptCount val="5"/>
                <c:pt idx="0">
                  <c:v>58</c:v>
                </c:pt>
                <c:pt idx="1">
                  <c:v>247</c:v>
                </c:pt>
                <c:pt idx="2">
                  <c:v>383</c:v>
                </c:pt>
                <c:pt idx="3">
                  <c:v>247</c:v>
                </c:pt>
                <c:pt idx="4">
                  <c:v>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991616"/>
        <c:axId val="49013888"/>
      </c:barChart>
      <c:catAx>
        <c:axId val="48991616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crossAx val="49013888"/>
        <c:crosses val="autoZero"/>
        <c:auto val="1"/>
        <c:lblAlgn val="ctr"/>
        <c:lblOffset val="100"/>
        <c:noMultiLvlLbl val="0"/>
      </c:catAx>
      <c:valAx>
        <c:axId val="49013888"/>
        <c:scaling>
          <c:orientation val="minMax"/>
        </c:scaling>
        <c:delete val="1"/>
        <c:axPos val="r"/>
        <c:majorGridlines/>
        <c:numFmt formatCode="General" sourceLinked="1"/>
        <c:majorTickMark val="out"/>
        <c:minorTickMark val="none"/>
        <c:tickLblPos val="nextTo"/>
        <c:crossAx val="489916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2.png"/><Relationship Id="rId7" Type="http://schemas.openxmlformats.org/officeDocument/2006/relationships/image" Target="../media/image6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180975</xdr:colOff>
      <xdr:row>0</xdr:row>
      <xdr:rowOff>85724</xdr:rowOff>
    </xdr:from>
    <xdr:to>
      <xdr:col>17</xdr:col>
      <xdr:colOff>161925</xdr:colOff>
      <xdr:row>7</xdr:row>
      <xdr:rowOff>180975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18</xdr:col>
      <xdr:colOff>47625</xdr:colOff>
      <xdr:row>137</xdr:row>
      <xdr:rowOff>57150</xdr:rowOff>
    </xdr:from>
    <xdr:to>
      <xdr:col>22</xdr:col>
      <xdr:colOff>381000</xdr:colOff>
      <xdr:row>143</xdr:row>
      <xdr:rowOff>166620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43950" y="26327100"/>
          <a:ext cx="2085975" cy="125247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137</xdr:row>
      <xdr:rowOff>47625</xdr:rowOff>
    </xdr:from>
    <xdr:to>
      <xdr:col>17</xdr:col>
      <xdr:colOff>209549</xdr:colOff>
      <xdr:row>144</xdr:row>
      <xdr:rowOff>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67500" y="26317575"/>
          <a:ext cx="1924049" cy="1285876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146</xdr:row>
      <xdr:rowOff>66675</xdr:rowOff>
    </xdr:from>
    <xdr:to>
      <xdr:col>17</xdr:col>
      <xdr:colOff>276225</xdr:colOff>
      <xdr:row>153</xdr:row>
      <xdr:rowOff>28575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667500" y="28051125"/>
          <a:ext cx="1990725" cy="1295400"/>
        </a:xfrm>
        <a:prstGeom prst="rect">
          <a:avLst/>
        </a:prstGeom>
      </xdr:spPr>
    </xdr:pic>
    <xdr:clientData/>
  </xdr:twoCellAnchor>
  <xdr:twoCellAnchor editAs="oneCell">
    <xdr:from>
      <xdr:col>18</xdr:col>
      <xdr:colOff>95250</xdr:colOff>
      <xdr:row>146</xdr:row>
      <xdr:rowOff>47625</xdr:rowOff>
    </xdr:from>
    <xdr:to>
      <xdr:col>22</xdr:col>
      <xdr:colOff>381000</xdr:colOff>
      <xdr:row>153</xdr:row>
      <xdr:rowOff>30975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439775" y="9172575"/>
          <a:ext cx="2038350" cy="1316850"/>
        </a:xfrm>
        <a:prstGeom prst="rect">
          <a:avLst/>
        </a:prstGeom>
      </xdr:spPr>
    </xdr:pic>
    <xdr:clientData/>
  </xdr:twoCellAnchor>
  <xdr:twoCellAnchor editAs="oneCell">
    <xdr:from>
      <xdr:col>23</xdr:col>
      <xdr:colOff>234607</xdr:colOff>
      <xdr:row>146</xdr:row>
      <xdr:rowOff>62717</xdr:rowOff>
    </xdr:from>
    <xdr:to>
      <xdr:col>29</xdr:col>
      <xdr:colOff>76201</xdr:colOff>
      <xdr:row>153</xdr:row>
      <xdr:rowOff>38100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722257" y="28047167"/>
          <a:ext cx="1975194" cy="1308883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146</xdr:row>
      <xdr:rowOff>47624</xdr:rowOff>
    </xdr:from>
    <xdr:to>
      <xdr:col>12</xdr:col>
      <xdr:colOff>9525</xdr:colOff>
      <xdr:row>153</xdr:row>
      <xdr:rowOff>32121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220200" y="28032074"/>
          <a:ext cx="1876425" cy="1317997"/>
        </a:xfrm>
        <a:prstGeom prst="rect">
          <a:avLst/>
        </a:prstGeom>
      </xdr:spPr>
    </xdr:pic>
    <xdr:clientData/>
  </xdr:twoCellAnchor>
  <xdr:twoCellAnchor editAs="oneCell">
    <xdr:from>
      <xdr:col>7</xdr:col>
      <xdr:colOff>1</xdr:colOff>
      <xdr:row>137</xdr:row>
      <xdr:rowOff>47625</xdr:rowOff>
    </xdr:from>
    <xdr:to>
      <xdr:col>12</xdr:col>
      <xdr:colOff>19051</xdr:colOff>
      <xdr:row>143</xdr:row>
      <xdr:rowOff>180975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220201" y="26317575"/>
          <a:ext cx="1885950" cy="1276350"/>
        </a:xfrm>
        <a:prstGeom prst="rect">
          <a:avLst/>
        </a:prstGeom>
      </xdr:spPr>
    </xdr:pic>
    <xdr:clientData/>
  </xdr:twoCellAnchor>
  <xdr:twoCellAnchor editAs="oneCell">
    <xdr:from>
      <xdr:col>30</xdr:col>
      <xdr:colOff>19050</xdr:colOff>
      <xdr:row>146</xdr:row>
      <xdr:rowOff>76200</xdr:rowOff>
    </xdr:from>
    <xdr:to>
      <xdr:col>35</xdr:col>
      <xdr:colOff>180975</xdr:colOff>
      <xdr:row>152</xdr:row>
      <xdr:rowOff>180975</xdr:rowOff>
    </xdr:to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992725" y="28060650"/>
          <a:ext cx="2028825" cy="1247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146"/>
  <sheetViews>
    <sheetView tabSelected="1" topLeftCell="B1" workbookViewId="0">
      <pane ySplit="9" topLeftCell="A10" activePane="bottomLeft" state="frozen"/>
      <selection pane="bottomLeft" activeCell="D11" sqref="D11"/>
    </sheetView>
  </sheetViews>
  <sheetFormatPr baseColWidth="10" defaultColWidth="11.42578125" defaultRowHeight="15" x14ac:dyDescent="0.25"/>
  <cols>
    <col min="1" max="1" width="3.140625" style="14" customWidth="1"/>
    <col min="2" max="2" width="3.28515625" customWidth="1"/>
    <col min="3" max="3" width="4.7109375" customWidth="1"/>
    <col min="4" max="4" width="109.28515625" customWidth="1"/>
    <col min="5" max="5" width="4.7109375" customWidth="1"/>
    <col min="6" max="6" width="9.85546875" style="10" customWidth="1"/>
    <col min="7" max="7" width="3.28515625" customWidth="1"/>
    <col min="8" max="8" width="5.7109375" customWidth="1"/>
    <col min="9" max="9" width="5" customWidth="1"/>
    <col min="10" max="10" width="5.140625" customWidth="1"/>
    <col min="11" max="11" width="4.140625" customWidth="1"/>
    <col min="12" max="12" width="8" customWidth="1"/>
    <col min="13" max="13" width="7.28515625" customWidth="1"/>
    <col min="14" max="14" width="4.7109375" customWidth="1"/>
    <col min="15" max="15" width="4.85546875" customWidth="1"/>
    <col min="16" max="16" width="5" customWidth="1"/>
    <col min="17" max="17" width="3.85546875" customWidth="1"/>
    <col min="18" max="18" width="4.7109375" customWidth="1"/>
    <col min="19" max="19" width="7" customWidth="1"/>
    <col min="20" max="20" width="8.5703125" customWidth="1"/>
    <col min="21" max="21" width="5.28515625" customWidth="1"/>
    <col min="22" max="22" width="5.42578125" customWidth="1"/>
    <col min="23" max="23" width="5.85546875" customWidth="1"/>
    <col min="24" max="24" width="8" customWidth="1"/>
    <col min="25" max="25" width="3.85546875" customWidth="1"/>
    <col min="26" max="26" width="5.5703125" customWidth="1"/>
    <col min="27" max="27" width="3.7109375" customWidth="1"/>
    <col min="28" max="29" width="5.42578125" customWidth="1"/>
    <col min="30" max="30" width="5.28515625" customWidth="1"/>
    <col min="31" max="31" width="6" customWidth="1"/>
    <col min="32" max="32" width="5.7109375" customWidth="1"/>
    <col min="33" max="33" width="5.85546875" customWidth="1"/>
    <col min="34" max="34" width="5.7109375" customWidth="1"/>
    <col min="35" max="35" width="4.7109375" customWidth="1"/>
    <col min="36" max="36" width="5.140625" customWidth="1"/>
    <col min="37" max="37" width="5.42578125" customWidth="1"/>
    <col min="39" max="39" width="5.28515625" customWidth="1"/>
    <col min="40" max="40" width="5.42578125" customWidth="1"/>
  </cols>
  <sheetData>
    <row r="2" spans="1:24" x14ac:dyDescent="0.25">
      <c r="H2" s="4">
        <v>5</v>
      </c>
      <c r="I2" s="8" t="s">
        <v>2</v>
      </c>
      <c r="K2">
        <f>COUNTIF(H10:P131,H2)</f>
        <v>58</v>
      </c>
    </row>
    <row r="3" spans="1:24" x14ac:dyDescent="0.25">
      <c r="D3" t="s">
        <v>9</v>
      </c>
      <c r="H3" s="4">
        <v>2</v>
      </c>
      <c r="I3" s="8" t="s">
        <v>6</v>
      </c>
      <c r="K3" s="14">
        <f>COUNTIF(H10:P131,H3)</f>
        <v>247</v>
      </c>
      <c r="S3">
        <f>AVERAGE(Q10:Q131)</f>
        <v>5.7568168068882694E-3</v>
      </c>
    </row>
    <row r="4" spans="1:24" x14ac:dyDescent="0.25">
      <c r="D4" s="3" t="s">
        <v>10</v>
      </c>
      <c r="H4" s="6">
        <v>3</v>
      </c>
      <c r="I4" s="8" t="s">
        <v>3</v>
      </c>
      <c r="K4" s="14">
        <f>COUNTIF(H10:P131,H4)</f>
        <v>383</v>
      </c>
      <c r="V4">
        <f>COUNTIF(T10:T131,"&lt;25")</f>
        <v>29</v>
      </c>
      <c r="W4" s="12">
        <f>COUNTIF(U10:U131,"&lt;25")</f>
        <v>24</v>
      </c>
      <c r="X4" s="12">
        <f>COUNTIF(V10:V131,"&lt;25")</f>
        <v>24</v>
      </c>
    </row>
    <row r="5" spans="1:24" x14ac:dyDescent="0.25">
      <c r="F5" s="10" t="s">
        <v>11</v>
      </c>
      <c r="H5" s="7">
        <v>2</v>
      </c>
      <c r="I5" s="8" t="s">
        <v>5</v>
      </c>
      <c r="K5" s="14">
        <f>COUNTIF(H10:P131,H5)</f>
        <v>247</v>
      </c>
      <c r="S5">
        <f>COUNTA(H9:P9)</f>
        <v>8</v>
      </c>
    </row>
    <row r="6" spans="1:24" x14ac:dyDescent="0.25">
      <c r="F6" s="10">
        <f>122-COUNTA(F10:F131)</f>
        <v>0</v>
      </c>
      <c r="H6" s="5">
        <v>1</v>
      </c>
      <c r="I6" s="8" t="s">
        <v>4</v>
      </c>
      <c r="K6" s="14">
        <f>COUNTIF(H10:P131,H6)</f>
        <v>46</v>
      </c>
    </row>
    <row r="7" spans="1:24" x14ac:dyDescent="0.25">
      <c r="H7" s="9" t="s">
        <v>7</v>
      </c>
      <c r="I7" s="8" t="s">
        <v>8</v>
      </c>
      <c r="K7" s="14">
        <f>COUNTIF(H10:P131,H7)</f>
        <v>15</v>
      </c>
      <c r="S7">
        <f>MIN(Q10:Q131)</f>
        <v>-1.6080782899764656</v>
      </c>
    </row>
    <row r="8" spans="1:24" x14ac:dyDescent="0.25">
      <c r="S8">
        <f>MAX(Q10:Q131)</f>
        <v>1.2385357310140692</v>
      </c>
      <c r="V8" t="s">
        <v>18</v>
      </c>
      <c r="W8" t="s">
        <v>18</v>
      </c>
      <c r="X8" t="s">
        <v>21</v>
      </c>
    </row>
    <row r="9" spans="1:24" s="16" customFormat="1" ht="28.5" customHeight="1" x14ac:dyDescent="0.25">
      <c r="A9" s="23">
        <v>5</v>
      </c>
      <c r="B9" s="22">
        <v>3</v>
      </c>
      <c r="C9" s="16" t="s">
        <v>0</v>
      </c>
      <c r="D9" s="16" t="s">
        <v>1</v>
      </c>
      <c r="E9" s="17" t="s">
        <v>0</v>
      </c>
      <c r="F9" s="18" t="s">
        <v>12</v>
      </c>
      <c r="H9" s="16" t="s">
        <v>23</v>
      </c>
      <c r="I9" s="19" t="s">
        <v>24</v>
      </c>
      <c r="J9" s="16" t="s">
        <v>25</v>
      </c>
      <c r="K9" s="16" t="s">
        <v>26</v>
      </c>
      <c r="L9" s="16" t="s">
        <v>27</v>
      </c>
      <c r="M9" s="16" t="s">
        <v>28</v>
      </c>
      <c r="N9" s="16" t="s">
        <v>29</v>
      </c>
      <c r="O9" s="16" t="s">
        <v>30</v>
      </c>
      <c r="Q9" s="16" t="s">
        <v>14</v>
      </c>
      <c r="R9" s="16" t="s">
        <v>13</v>
      </c>
      <c r="T9" s="16" t="s">
        <v>19</v>
      </c>
      <c r="U9" s="16" t="s">
        <v>20</v>
      </c>
      <c r="V9" s="16" t="s">
        <v>22</v>
      </c>
    </row>
    <row r="10" spans="1:24" x14ac:dyDescent="0.25">
      <c r="C10" s="1">
        <v>1</v>
      </c>
      <c r="D10" t="s">
        <v>32</v>
      </c>
      <c r="E10" s="1">
        <v>1</v>
      </c>
      <c r="F10" s="15">
        <f>AVERAGE(H10:P10)</f>
        <v>1.875</v>
      </c>
      <c r="H10" s="11">
        <v>1</v>
      </c>
      <c r="I10" s="10">
        <v>2</v>
      </c>
      <c r="J10" s="13">
        <v>3</v>
      </c>
      <c r="K10" s="13">
        <v>2</v>
      </c>
      <c r="L10" s="26">
        <v>2</v>
      </c>
      <c r="M10" s="26">
        <v>2</v>
      </c>
      <c r="N10" s="28">
        <v>2</v>
      </c>
      <c r="O10" s="28">
        <v>1</v>
      </c>
      <c r="Q10" s="12">
        <f>(IF(H10&lt;&gt;"A",(H10-H$134)/H$135,0)+IF(I10&lt;&gt;"A",(I10-I$134)/I$135,0)+IF(J10&lt;&gt;"A",(J10-J$134)/J$135,0)+IF(K10&lt;&gt;"A",(K10-K$134)/K$135,0)+IF(L10&lt;&gt;"A",(L10-L$134)/L$135,0)+IF(M10&lt;&gt;"A",(M10-M$134)/M$135,0)+IF(N10&lt;&gt;"A",(N10-N$134)/N$135,0)+IF(O10&lt;&gt;"A",(O10-O$134)/O$135,0))/($S$5-COUNTIF(H10:P10,"A"))</f>
        <v>-1.2166193777575622</v>
      </c>
      <c r="R10" s="12">
        <f>MEDIAN(H10:P10)</f>
        <v>2</v>
      </c>
      <c r="T10">
        <f>_xlfn.RANK.EQ(F10,$F$10:$F$131)</f>
        <v>115</v>
      </c>
      <c r="U10" s="12">
        <f>_xlfn.RANK.EQ(Q10,$Q$10:$Q$131)</f>
        <v>116</v>
      </c>
      <c r="V10" s="12">
        <f>_xlfn.RANK.EQ(R10,$R$10:$R$131)</f>
        <v>97</v>
      </c>
      <c r="W10">
        <f>T10-U10</f>
        <v>-1</v>
      </c>
      <c r="X10" s="14" t="str">
        <f>IF(COUNTIF(H10:P10,5)&gt;0,1,"")</f>
        <v/>
      </c>
    </row>
    <row r="11" spans="1:24" x14ac:dyDescent="0.25">
      <c r="A11" s="25" t="s">
        <v>7</v>
      </c>
      <c r="B11" s="20"/>
      <c r="C11" s="21">
        <v>2</v>
      </c>
      <c r="E11" s="1">
        <v>2</v>
      </c>
      <c r="F11" s="15">
        <f>AVERAGE(H11:P11)</f>
        <v>3.75</v>
      </c>
      <c r="H11" s="11">
        <v>4</v>
      </c>
      <c r="I11" s="10">
        <v>4</v>
      </c>
      <c r="J11" s="13">
        <v>3</v>
      </c>
      <c r="K11" s="13">
        <v>3</v>
      </c>
      <c r="L11" s="26">
        <v>5</v>
      </c>
      <c r="M11" s="26">
        <v>3</v>
      </c>
      <c r="N11" s="28">
        <v>3</v>
      </c>
      <c r="O11" s="28">
        <v>5</v>
      </c>
      <c r="Q11" s="27">
        <f>(IF(H11&lt;&gt;"A",(H11-H$134)/H$135,0)+IF(I11&lt;&gt;"A",(I11-I$134)/I$135,0)+IF(J11&lt;&gt;"A",(J11-J$134)/J$135,0)+IF(K11&lt;&gt;"A",(K11-K$134)/K$135,0)+IF(L11&lt;&gt;"A",(L11-L$134)/L$135,0)+IF(M11&lt;&gt;"A",(M11-M$134)/M$135,0)+IF(N11&lt;&gt;"A",(N11-N$134)/N$135,0)+IF(O11&lt;&gt;"A",(O11-O$134)/O$135,0))/($S$5-COUNTIF(H11:P11,"A"))</f>
        <v>0.7202957408834989</v>
      </c>
      <c r="R11" s="12">
        <f>MEDIAN(H11:P11)</f>
        <v>3.5</v>
      </c>
      <c r="T11" s="12">
        <f>_xlfn.RANK.EQ(F11,$F$10:$F$131)</f>
        <v>14</v>
      </c>
      <c r="U11" s="12">
        <f>_xlfn.RANK.EQ(Q11,$Q$10:$Q$131)</f>
        <v>22</v>
      </c>
      <c r="V11" s="12">
        <f>_xlfn.RANK.EQ(R11,$R$10:$R$131)</f>
        <v>25</v>
      </c>
      <c r="W11" s="12">
        <f t="shared" ref="W11:W74" si="0">T11-U11</f>
        <v>-8</v>
      </c>
      <c r="X11" s="14">
        <f>IF(COUNTIF(H11:P11,5)&gt;0,1,"")</f>
        <v>1</v>
      </c>
    </row>
    <row r="12" spans="1:24" x14ac:dyDescent="0.25">
      <c r="C12" s="1">
        <v>3</v>
      </c>
      <c r="E12" s="1">
        <v>3</v>
      </c>
      <c r="F12" s="15">
        <f>AVERAGE(H12:P12)</f>
        <v>1.875</v>
      </c>
      <c r="H12" s="11">
        <v>1</v>
      </c>
      <c r="I12" s="10">
        <v>2</v>
      </c>
      <c r="J12" s="13">
        <v>3</v>
      </c>
      <c r="K12" s="13">
        <v>2</v>
      </c>
      <c r="L12" s="26">
        <v>2</v>
      </c>
      <c r="M12" s="26">
        <v>2</v>
      </c>
      <c r="N12" s="28">
        <v>2</v>
      </c>
      <c r="O12" s="28">
        <v>1</v>
      </c>
      <c r="Q12" s="27">
        <f>(IF(H12&lt;&gt;"A",(H12-H$134)/H$135,0)+IF(I12&lt;&gt;"A",(I12-I$134)/I$135,0)+IF(J12&lt;&gt;"A",(J12-J$134)/J$135,0)+IF(K12&lt;&gt;"A",(K12-K$134)/K$135,0)+IF(L12&lt;&gt;"A",(L12-L$134)/L$135,0)+IF(M12&lt;&gt;"A",(M12-M$134)/M$135,0)+IF(N12&lt;&gt;"A",(N12-N$134)/N$135,0)+IF(O12&lt;&gt;"A",(O12-O$134)/O$135,0))/($S$5-COUNTIF(H12:P12,"A"))</f>
        <v>-1.2166193777575622</v>
      </c>
      <c r="R12" s="12">
        <f>MEDIAN(H12:P12)</f>
        <v>2</v>
      </c>
      <c r="T12" s="12">
        <f>_xlfn.RANK.EQ(F12,$F$10:$F$131)</f>
        <v>115</v>
      </c>
      <c r="U12" s="12">
        <f>_xlfn.RANK.EQ(Q12,$Q$10:$Q$131)</f>
        <v>116</v>
      </c>
      <c r="V12" s="12">
        <f>_xlfn.RANK.EQ(R12,$R$10:$R$131)</f>
        <v>97</v>
      </c>
      <c r="W12" s="12">
        <f t="shared" si="0"/>
        <v>-1</v>
      </c>
      <c r="X12" s="14" t="str">
        <f>IF(COUNTIF(H12:P12,5)&gt;0,1,"")</f>
        <v/>
      </c>
    </row>
    <row r="13" spans="1:24" x14ac:dyDescent="0.25">
      <c r="C13" s="1">
        <v>4</v>
      </c>
      <c r="E13" s="1">
        <v>4</v>
      </c>
      <c r="F13" s="15">
        <f>AVERAGE(H13:P13)</f>
        <v>3.25</v>
      </c>
      <c r="H13" s="11">
        <v>4</v>
      </c>
      <c r="I13" s="10">
        <v>3</v>
      </c>
      <c r="J13" s="13">
        <v>3</v>
      </c>
      <c r="K13" s="13">
        <v>3</v>
      </c>
      <c r="L13" s="26">
        <v>4</v>
      </c>
      <c r="M13" s="26">
        <v>3</v>
      </c>
      <c r="N13" s="28">
        <v>2</v>
      </c>
      <c r="O13" s="28">
        <v>4</v>
      </c>
      <c r="Q13" s="27">
        <f>(IF(H13&lt;&gt;"A",(H13-H$134)/H$135,0)+IF(I13&lt;&gt;"A",(I13-I$134)/I$135,0)+IF(J13&lt;&gt;"A",(J13-J$134)/J$135,0)+IF(K13&lt;&gt;"A",(K13-K$134)/K$135,0)+IF(L13&lt;&gt;"A",(L13-L$134)/L$135,0)+IF(M13&lt;&gt;"A",(M13-M$134)/M$135,0)+IF(N13&lt;&gt;"A",(N13-N$134)/N$135,0)+IF(O13&lt;&gt;"A",(O13-O$134)/O$135,0))/($S$5-COUNTIF(H13:P13,"A"))</f>
        <v>0.22659752250150711</v>
      </c>
      <c r="R13" s="12">
        <f>MEDIAN(H13:P13)</f>
        <v>3</v>
      </c>
      <c r="T13" s="12">
        <f>_xlfn.RANK.EQ(F13,$F$10:$F$131)</f>
        <v>45</v>
      </c>
      <c r="U13" s="12">
        <f>_xlfn.RANK.EQ(Q13,$Q$10:$Q$131)</f>
        <v>52</v>
      </c>
      <c r="V13" s="12">
        <f>_xlfn.RANK.EQ(R13,$R$10:$R$131)</f>
        <v>41</v>
      </c>
      <c r="W13" s="12">
        <f t="shared" si="0"/>
        <v>-7</v>
      </c>
      <c r="X13" s="14" t="str">
        <f>IF(COUNTIF(H13:P13,5)&gt;0,1,"")</f>
        <v/>
      </c>
    </row>
    <row r="14" spans="1:24" x14ac:dyDescent="0.25">
      <c r="C14" s="1">
        <v>5</v>
      </c>
      <c r="E14" s="1">
        <v>5</v>
      </c>
      <c r="F14" s="15">
        <f>AVERAGE(H14:P14)</f>
        <v>2.125</v>
      </c>
      <c r="H14" s="11">
        <v>1</v>
      </c>
      <c r="I14" s="10">
        <v>2</v>
      </c>
      <c r="J14" s="13">
        <v>2</v>
      </c>
      <c r="K14" s="13">
        <v>2</v>
      </c>
      <c r="L14" s="26">
        <v>3</v>
      </c>
      <c r="M14" s="26">
        <v>2</v>
      </c>
      <c r="N14" s="28">
        <v>2</v>
      </c>
      <c r="O14" s="28">
        <v>3</v>
      </c>
      <c r="Q14" s="27">
        <f>(IF(H14&lt;&gt;"A",(H14-H$134)/H$135,0)+IF(I14&lt;&gt;"A",(I14-I$134)/I$135,0)+IF(J14&lt;&gt;"A",(J14-J$134)/J$135,0)+IF(K14&lt;&gt;"A",(K14-K$134)/K$135,0)+IF(L14&lt;&gt;"A",(L14-L$134)/L$135,0)+IF(M14&lt;&gt;"A",(M14-M$134)/M$135,0)+IF(N14&lt;&gt;"A",(N14-N$134)/N$135,0)+IF(O14&lt;&gt;"A",(O14-O$134)/O$135,0))/($S$5-COUNTIF(H14:P14,"A"))</f>
        <v>-1.0256758455713204</v>
      </c>
      <c r="R14" s="12">
        <f>MEDIAN(H14:P14)</f>
        <v>2</v>
      </c>
      <c r="T14" s="12">
        <f>_xlfn.RANK.EQ(F14,$F$10:$F$131)</f>
        <v>107</v>
      </c>
      <c r="U14" s="12">
        <f>_xlfn.RANK.EQ(Q14,$Q$10:$Q$131)</f>
        <v>112</v>
      </c>
      <c r="V14" s="12">
        <f>_xlfn.RANK.EQ(R14,$R$10:$R$131)</f>
        <v>97</v>
      </c>
      <c r="W14" s="12">
        <f t="shared" si="0"/>
        <v>-5</v>
      </c>
      <c r="X14" s="14" t="str">
        <f>IF(COUNTIF(H14:P14,5)&gt;0,1,"")</f>
        <v/>
      </c>
    </row>
    <row r="15" spans="1:24" x14ac:dyDescent="0.25">
      <c r="C15" s="1">
        <v>6</v>
      </c>
      <c r="E15" s="1">
        <v>6</v>
      </c>
      <c r="F15" s="15">
        <f>AVERAGE(H15:P15)</f>
        <v>1.75</v>
      </c>
      <c r="H15" s="11">
        <v>2</v>
      </c>
      <c r="I15" s="10">
        <v>2</v>
      </c>
      <c r="J15" s="13">
        <v>2</v>
      </c>
      <c r="K15" s="13">
        <v>1</v>
      </c>
      <c r="L15" s="26">
        <v>1</v>
      </c>
      <c r="M15" s="26">
        <v>2</v>
      </c>
      <c r="N15" s="28">
        <v>2</v>
      </c>
      <c r="O15" s="28">
        <v>2</v>
      </c>
      <c r="Q15" s="27">
        <f>(IF(H15&lt;&gt;"A",(H15-H$134)/H$135,0)+IF(I15&lt;&gt;"A",(I15-I$134)/I$135,0)+IF(J15&lt;&gt;"A",(J15-J$134)/J$135,0)+IF(K15&lt;&gt;"A",(K15-K$134)/K$135,0)+IF(L15&lt;&gt;"A",(L15-L$134)/L$135,0)+IF(M15&lt;&gt;"A",(M15-M$134)/M$135,0)+IF(N15&lt;&gt;"A",(N15-N$134)/N$135,0)+IF(O15&lt;&gt;"A",(O15-O$134)/O$135,0))/($S$5-COUNTIF(H15:P15,"A"))</f>
        <v>-1.3967698241803714</v>
      </c>
      <c r="R15" s="12">
        <f>MEDIAN(H15:P15)</f>
        <v>2</v>
      </c>
      <c r="T15" s="12">
        <f>_xlfn.RANK.EQ(F15,$F$10:$F$131)</f>
        <v>119</v>
      </c>
      <c r="U15" s="12">
        <f>_xlfn.RANK.EQ(Q15,$Q$10:$Q$131)</f>
        <v>120</v>
      </c>
      <c r="V15" s="12">
        <f>_xlfn.RANK.EQ(R15,$R$10:$R$131)</f>
        <v>97</v>
      </c>
      <c r="W15" s="12">
        <f t="shared" si="0"/>
        <v>-1</v>
      </c>
      <c r="X15" s="14" t="str">
        <f>IF(COUNTIF(H15:P15,5)&gt;0,1,"")</f>
        <v/>
      </c>
    </row>
    <row r="16" spans="1:24" x14ac:dyDescent="0.25">
      <c r="C16" s="1">
        <v>7</v>
      </c>
      <c r="E16" s="1">
        <v>7</v>
      </c>
      <c r="F16" s="15">
        <f>AVERAGE(H16:P16)</f>
        <v>2.375</v>
      </c>
      <c r="H16" s="11">
        <v>2</v>
      </c>
      <c r="I16" s="10">
        <v>2</v>
      </c>
      <c r="J16" s="13">
        <v>2</v>
      </c>
      <c r="K16" s="13">
        <v>2</v>
      </c>
      <c r="L16" s="26">
        <v>4</v>
      </c>
      <c r="M16" s="26">
        <v>2</v>
      </c>
      <c r="N16" s="28">
        <v>2</v>
      </c>
      <c r="O16" s="28">
        <v>3</v>
      </c>
      <c r="Q16" s="27">
        <f>(IF(H16&lt;&gt;"A",(H16-H$134)/H$135,0)+IF(I16&lt;&gt;"A",(I16-I$134)/I$135,0)+IF(J16&lt;&gt;"A",(J16-J$134)/J$135,0)+IF(K16&lt;&gt;"A",(K16-K$134)/K$135,0)+IF(L16&lt;&gt;"A",(L16-L$134)/L$135,0)+IF(M16&lt;&gt;"A",(M16-M$134)/M$135,0)+IF(N16&lt;&gt;"A",(N16-N$134)/N$135,0)+IF(O16&lt;&gt;"A",(O16-O$134)/O$135,0))/($S$5-COUNTIF(H16:P16,"A"))</f>
        <v>-0.78845332540071167</v>
      </c>
      <c r="R16" s="12">
        <f>MEDIAN(H16:P16)</f>
        <v>2</v>
      </c>
      <c r="T16" s="12">
        <f>_xlfn.RANK.EQ(F16,$F$10:$F$131)</f>
        <v>100</v>
      </c>
      <c r="U16" s="12">
        <f>_xlfn.RANK.EQ(Q16,$Q$10:$Q$131)</f>
        <v>105</v>
      </c>
      <c r="V16" s="12">
        <f>_xlfn.RANK.EQ(R16,$R$10:$R$131)</f>
        <v>97</v>
      </c>
      <c r="W16" s="12">
        <f t="shared" si="0"/>
        <v>-5</v>
      </c>
      <c r="X16" s="14" t="str">
        <f>IF(COUNTIF(H16:P16,5)&gt;0,1,"")</f>
        <v/>
      </c>
    </row>
    <row r="17" spans="1:24" x14ac:dyDescent="0.25">
      <c r="C17" s="1">
        <v>8</v>
      </c>
      <c r="E17" s="1">
        <v>8</v>
      </c>
      <c r="F17" s="15">
        <f>AVERAGE(H17:P17)</f>
        <v>2.625</v>
      </c>
      <c r="H17" s="11">
        <v>3</v>
      </c>
      <c r="I17" s="10">
        <v>2</v>
      </c>
      <c r="J17" s="13">
        <v>3</v>
      </c>
      <c r="K17" s="13">
        <v>2</v>
      </c>
      <c r="L17" s="26">
        <v>3</v>
      </c>
      <c r="M17" s="26">
        <v>3</v>
      </c>
      <c r="N17" s="28">
        <v>3</v>
      </c>
      <c r="O17" s="28">
        <v>2</v>
      </c>
      <c r="Q17" s="27">
        <f>(IF(H17&lt;&gt;"A",(H17-H$134)/H$135,0)+IF(I17&lt;&gt;"A",(I17-I$134)/I$135,0)+IF(J17&lt;&gt;"A",(J17-J$134)/J$135,0)+IF(K17&lt;&gt;"A",(K17-K$134)/K$135,0)+IF(L17&lt;&gt;"A",(L17-L$134)/L$135,0)+IF(M17&lt;&gt;"A",(M17-M$134)/M$135,0)+IF(N17&lt;&gt;"A",(N17-N$134)/N$135,0)+IF(O17&lt;&gt;"A",(O17-O$134)/O$135,0))/($S$5-COUNTIF(H17:P17,"A"))</f>
        <v>-0.39365129885350858</v>
      </c>
      <c r="R17" s="12">
        <f>MEDIAN(H17:P17)</f>
        <v>3</v>
      </c>
      <c r="T17" s="12">
        <f>_xlfn.RANK.EQ(F17,$F$10:$F$131)</f>
        <v>84</v>
      </c>
      <c r="U17" s="12">
        <f>_xlfn.RANK.EQ(Q17,$Q$10:$Q$131)</f>
        <v>89</v>
      </c>
      <c r="V17" s="12">
        <f>_xlfn.RANK.EQ(R17,$R$10:$R$131)</f>
        <v>41</v>
      </c>
      <c r="W17" s="12">
        <f t="shared" si="0"/>
        <v>-5</v>
      </c>
      <c r="X17" s="14" t="str">
        <f>IF(COUNTIF(H17:P17,5)&gt;0,1,"")</f>
        <v/>
      </c>
    </row>
    <row r="18" spans="1:24" x14ac:dyDescent="0.25">
      <c r="C18" s="1">
        <v>9</v>
      </c>
      <c r="E18" s="1">
        <v>9</v>
      </c>
      <c r="F18" s="15">
        <f>AVERAGE(H18:P18)</f>
        <v>2.625</v>
      </c>
      <c r="H18" s="11">
        <v>3</v>
      </c>
      <c r="I18" s="10">
        <v>2</v>
      </c>
      <c r="J18" s="13">
        <v>3</v>
      </c>
      <c r="K18" s="13">
        <v>3</v>
      </c>
      <c r="L18" s="26">
        <v>3</v>
      </c>
      <c r="M18" s="26">
        <v>3</v>
      </c>
      <c r="N18" s="28">
        <v>2</v>
      </c>
      <c r="O18" s="28">
        <v>2</v>
      </c>
      <c r="Q18" s="27">
        <f>(IF(H18&lt;&gt;"A",(H18-H$134)/H$135,0)+IF(I18&lt;&gt;"A",(I18-I$134)/I$135,0)+IF(J18&lt;&gt;"A",(J18-J$134)/J$135,0)+IF(K18&lt;&gt;"A",(K18-K$134)/K$135,0)+IF(L18&lt;&gt;"A",(L18-L$134)/L$135,0)+IF(M18&lt;&gt;"A",(M18-M$134)/M$135,0)+IF(N18&lt;&gt;"A",(N18-N$134)/N$135,0)+IF(O18&lt;&gt;"A",(O18-O$134)/O$135,0))/($S$5-COUNTIF(H18:P18,"A"))</f>
        <v>-0.37245264143322998</v>
      </c>
      <c r="R18" s="12">
        <f>MEDIAN(H18:P18)</f>
        <v>3</v>
      </c>
      <c r="T18" s="12">
        <f>_xlfn.RANK.EQ(F18,$F$10:$F$131)</f>
        <v>84</v>
      </c>
      <c r="U18" s="12">
        <f>_xlfn.RANK.EQ(Q18,$Q$10:$Q$131)</f>
        <v>85</v>
      </c>
      <c r="V18" s="12">
        <f>_xlfn.RANK.EQ(R18,$R$10:$R$131)</f>
        <v>41</v>
      </c>
      <c r="W18" s="12">
        <f t="shared" si="0"/>
        <v>-1</v>
      </c>
      <c r="X18" s="14" t="str">
        <f>IF(COUNTIF(H18:P18,5)&gt;0,1,"")</f>
        <v/>
      </c>
    </row>
    <row r="19" spans="1:24" x14ac:dyDescent="0.25">
      <c r="B19" s="20"/>
      <c r="C19" s="1">
        <v>10</v>
      </c>
      <c r="E19" s="1">
        <v>10</v>
      </c>
      <c r="F19" s="15">
        <f>AVERAGE(H19:P19)</f>
        <v>3.625</v>
      </c>
      <c r="H19" s="11">
        <v>3</v>
      </c>
      <c r="I19" s="10">
        <v>4</v>
      </c>
      <c r="J19" s="13">
        <v>3</v>
      </c>
      <c r="K19" s="13">
        <v>4</v>
      </c>
      <c r="L19" s="26">
        <v>4</v>
      </c>
      <c r="M19" s="26">
        <v>3</v>
      </c>
      <c r="N19" s="28">
        <v>3</v>
      </c>
      <c r="O19" s="28">
        <v>5</v>
      </c>
      <c r="Q19" s="27">
        <f>(IF(H19&lt;&gt;"A",(H19-H$134)/H$135,0)+IF(I19&lt;&gt;"A",(I19-I$134)/I$135,0)+IF(J19&lt;&gt;"A",(J19-J$134)/J$135,0)+IF(K19&lt;&gt;"A",(K19-K$134)/K$135,0)+IF(L19&lt;&gt;"A",(L19-L$134)/L$135,0)+IF(M19&lt;&gt;"A",(M19-M$134)/M$135,0)+IF(N19&lt;&gt;"A",(N19-N$134)/N$135,0)+IF(O19&lt;&gt;"A",(O19-O$134)/O$135,0))/($S$5-COUNTIF(H19:P19,"A"))</f>
        <v>0.64319128548077453</v>
      </c>
      <c r="R19" s="12">
        <f>MEDIAN(H19:P19)</f>
        <v>3.5</v>
      </c>
      <c r="T19" s="12">
        <f>_xlfn.RANK.EQ(F19,$F$10:$F$131)</f>
        <v>21</v>
      </c>
      <c r="U19" s="12">
        <f>_xlfn.RANK.EQ(Q19,$Q$10:$Q$131)</f>
        <v>28</v>
      </c>
      <c r="V19" s="12">
        <f>_xlfn.RANK.EQ(R19,$R$10:$R$131)</f>
        <v>25</v>
      </c>
      <c r="W19" s="12">
        <f t="shared" si="0"/>
        <v>-7</v>
      </c>
      <c r="X19" s="14">
        <f>IF(COUNTIF(H19:P19,5)&gt;0,1,"")</f>
        <v>1</v>
      </c>
    </row>
    <row r="20" spans="1:24" x14ac:dyDescent="0.25">
      <c r="A20" s="24" t="s">
        <v>7</v>
      </c>
      <c r="B20" s="20"/>
      <c r="C20" s="1">
        <v>11</v>
      </c>
      <c r="E20" s="1">
        <v>11</v>
      </c>
      <c r="F20" s="15">
        <f>AVERAGE(H20:P20)</f>
        <v>4</v>
      </c>
      <c r="H20" s="11">
        <v>4</v>
      </c>
      <c r="I20" s="10">
        <v>5</v>
      </c>
      <c r="J20" s="13">
        <v>4</v>
      </c>
      <c r="K20" s="13">
        <v>3</v>
      </c>
      <c r="L20" s="26">
        <v>4</v>
      </c>
      <c r="M20" s="26">
        <v>4</v>
      </c>
      <c r="N20" s="28">
        <v>3</v>
      </c>
      <c r="O20" s="28">
        <v>5</v>
      </c>
      <c r="Q20" s="27">
        <f>(IF(H20&lt;&gt;"A",(H20-H$134)/H$135,0)+IF(I20&lt;&gt;"A",(I20-I$134)/I$135,0)+IF(J20&lt;&gt;"A",(J20-J$134)/J$135,0)+IF(K20&lt;&gt;"A",(K20-K$134)/K$135,0)+IF(L20&lt;&gt;"A",(L20-L$134)/L$135,0)+IF(M20&lt;&gt;"A",(M20-M$134)/M$135,0)+IF(N20&lt;&gt;"A",(N20-N$134)/N$135,0)+IF(O20&lt;&gt;"A",(O20-O$134)/O$135,0))/($S$5-COUNTIF(H20:P20,"A"))</f>
        <v>1.0937346509468737</v>
      </c>
      <c r="R20" s="12">
        <f>MEDIAN(H20:P20)</f>
        <v>4</v>
      </c>
      <c r="T20" s="12">
        <f>_xlfn.RANK.EQ(F20,$F$10:$F$131)</f>
        <v>2</v>
      </c>
      <c r="U20" s="12">
        <f>_xlfn.RANK.EQ(Q20,$Q$10:$Q$131)</f>
        <v>3</v>
      </c>
      <c r="V20" s="12">
        <f>_xlfn.RANK.EQ(R20,$R$10:$R$131)</f>
        <v>1</v>
      </c>
      <c r="W20" s="12">
        <f t="shared" si="0"/>
        <v>-1</v>
      </c>
      <c r="X20" s="14">
        <f>IF(COUNTIF(H20:P20,5)&gt;0,1,"")</f>
        <v>1</v>
      </c>
    </row>
    <row r="21" spans="1:24" x14ac:dyDescent="0.25">
      <c r="C21" s="1">
        <v>12</v>
      </c>
      <c r="E21" s="1">
        <v>12</v>
      </c>
      <c r="F21" s="15">
        <f>AVERAGE(H21:P21)</f>
        <v>3.5</v>
      </c>
      <c r="H21" s="11">
        <v>3</v>
      </c>
      <c r="I21" s="10">
        <v>4</v>
      </c>
      <c r="J21" s="13">
        <v>3</v>
      </c>
      <c r="K21" s="13">
        <v>3</v>
      </c>
      <c r="L21" s="26">
        <v>4</v>
      </c>
      <c r="M21" s="26">
        <v>4</v>
      </c>
      <c r="N21" s="28">
        <v>3</v>
      </c>
      <c r="O21" s="28">
        <v>4</v>
      </c>
      <c r="Q21" s="27">
        <f>(IF(H21&lt;&gt;"A",(H21-H$134)/H$135,0)+IF(I21&lt;&gt;"A",(I21-I$134)/I$135,0)+IF(J21&lt;&gt;"A",(J21-J$134)/J$135,0)+IF(K21&lt;&gt;"A",(K21-K$134)/K$135,0)+IF(L21&lt;&gt;"A",(L21-L$134)/L$135,0)+IF(M21&lt;&gt;"A",(M21-M$134)/M$135,0)+IF(N21&lt;&gt;"A",(N21-N$134)/N$135,0)+IF(O21&lt;&gt;"A",(O21-O$134)/O$135,0))/($S$5-COUNTIF(H21:P21,"A"))</f>
        <v>0.5682917861481277</v>
      </c>
      <c r="R21" s="12">
        <f>MEDIAN(H21:P21)</f>
        <v>3.5</v>
      </c>
      <c r="T21" s="12">
        <f>_xlfn.RANK.EQ(F21,$F$10:$F$131)</f>
        <v>31</v>
      </c>
      <c r="U21" s="12">
        <f>_xlfn.RANK.EQ(Q21,$Q$10:$Q$131)</f>
        <v>33</v>
      </c>
      <c r="V21" s="12">
        <f>_xlfn.RANK.EQ(R21,$R$10:$R$131)</f>
        <v>25</v>
      </c>
      <c r="W21" s="12">
        <f t="shared" si="0"/>
        <v>-2</v>
      </c>
      <c r="X21" s="14" t="str">
        <f>IF(COUNTIF(H21:P21,5)&gt;0,1,"")</f>
        <v/>
      </c>
    </row>
    <row r="22" spans="1:24" x14ac:dyDescent="0.25">
      <c r="C22" s="1">
        <v>13</v>
      </c>
      <c r="E22" s="1">
        <v>13</v>
      </c>
      <c r="F22" s="15">
        <f>AVERAGE(H22:P22)</f>
        <v>2.5</v>
      </c>
      <c r="H22" s="11">
        <v>3</v>
      </c>
      <c r="I22" s="10">
        <v>3</v>
      </c>
      <c r="J22" s="13">
        <v>2</v>
      </c>
      <c r="K22" s="13">
        <v>2</v>
      </c>
      <c r="L22" s="26">
        <v>2</v>
      </c>
      <c r="M22" s="26">
        <v>3</v>
      </c>
      <c r="N22" s="28">
        <v>3</v>
      </c>
      <c r="O22" s="28">
        <v>2</v>
      </c>
      <c r="Q22" s="27">
        <f>(IF(H22&lt;&gt;"A",(H22-H$134)/H$135,0)+IF(I22&lt;&gt;"A",(I22-I$134)/I$135,0)+IF(J22&lt;&gt;"A",(J22-J$134)/J$135,0)+IF(K22&lt;&gt;"A",(K22-K$134)/K$135,0)+IF(L22&lt;&gt;"A",(L22-L$134)/L$135,0)+IF(M22&lt;&gt;"A",(M22-M$134)/M$135,0)+IF(N22&lt;&gt;"A",(N22-N$134)/N$135,0)+IF(O22&lt;&gt;"A",(O22-O$134)/O$135,0))/($S$5-COUNTIF(H22:P22,"A"))</f>
        <v>-0.53079985574515764</v>
      </c>
      <c r="R22" s="12">
        <f>MEDIAN(H22:P22)</f>
        <v>2.5</v>
      </c>
      <c r="T22" s="12">
        <f>_xlfn.RANK.EQ(F22,$F$10:$F$131)</f>
        <v>94</v>
      </c>
      <c r="U22" s="12">
        <f>_xlfn.RANK.EQ(Q22,$Q$10:$Q$131)</f>
        <v>96</v>
      </c>
      <c r="V22" s="12">
        <f>_xlfn.RANK.EQ(R22,$R$10:$R$131)</f>
        <v>90</v>
      </c>
      <c r="W22" s="12">
        <f t="shared" si="0"/>
        <v>-2</v>
      </c>
      <c r="X22" s="14" t="str">
        <f>IF(COUNTIF(H22:P22,5)&gt;0,1,"")</f>
        <v/>
      </c>
    </row>
    <row r="23" spans="1:24" x14ac:dyDescent="0.25">
      <c r="C23" s="1">
        <v>14</v>
      </c>
      <c r="E23" s="1">
        <v>14</v>
      </c>
      <c r="F23" s="15">
        <f>AVERAGE(H23:P23)</f>
        <v>2.125</v>
      </c>
      <c r="H23" s="11">
        <v>1</v>
      </c>
      <c r="I23" s="10">
        <v>3</v>
      </c>
      <c r="J23" s="13">
        <v>1</v>
      </c>
      <c r="K23" s="13">
        <v>1</v>
      </c>
      <c r="L23" s="26">
        <v>3</v>
      </c>
      <c r="M23" s="26">
        <v>3</v>
      </c>
      <c r="N23" s="28">
        <v>3</v>
      </c>
      <c r="O23" s="28">
        <v>2</v>
      </c>
      <c r="Q23" s="27">
        <f>(IF(H23&lt;&gt;"A",(H23-H$134)/H$135,0)+IF(I23&lt;&gt;"A",(I23-I$134)/I$135,0)+IF(J23&lt;&gt;"A",(J23-J$134)/J$135,0)+IF(K23&lt;&gt;"A",(K23-K$134)/K$135,0)+IF(L23&lt;&gt;"A",(L23-L$134)/L$135,0)+IF(M23&lt;&gt;"A",(M23-M$134)/M$135,0)+IF(N23&lt;&gt;"A",(N23-N$134)/N$135,0)+IF(O23&lt;&gt;"A",(O23-O$134)/O$135,0))/($S$5-COUNTIF(H23:P23,"A"))</f>
        <v>-0.98851709412750233</v>
      </c>
      <c r="R23" s="12">
        <f>MEDIAN(H23:P23)</f>
        <v>2.5</v>
      </c>
      <c r="T23" s="12">
        <f>_xlfn.RANK.EQ(F23,$F$10:$F$131)</f>
        <v>107</v>
      </c>
      <c r="U23" s="12">
        <f>_xlfn.RANK.EQ(Q23,$Q$10:$Q$131)</f>
        <v>109</v>
      </c>
      <c r="V23" s="12">
        <f>_xlfn.RANK.EQ(R23,$R$10:$R$131)</f>
        <v>90</v>
      </c>
      <c r="W23" s="12">
        <f t="shared" si="0"/>
        <v>-2</v>
      </c>
      <c r="X23" s="14" t="str">
        <f>IF(COUNTIF(H23:P23,5)&gt;0,1,"")</f>
        <v/>
      </c>
    </row>
    <row r="24" spans="1:24" x14ac:dyDescent="0.25">
      <c r="B24" s="20"/>
      <c r="C24" s="1">
        <v>15</v>
      </c>
      <c r="E24" s="1">
        <v>15</v>
      </c>
      <c r="F24" s="15">
        <f>AVERAGE(H24:P24)</f>
        <v>3.1428571428571428</v>
      </c>
      <c r="H24" s="11">
        <v>4</v>
      </c>
      <c r="I24" s="10" t="s">
        <v>7</v>
      </c>
      <c r="J24" s="13">
        <v>2</v>
      </c>
      <c r="K24" s="13">
        <v>3</v>
      </c>
      <c r="L24" s="26">
        <v>4</v>
      </c>
      <c r="M24" s="26">
        <v>3</v>
      </c>
      <c r="N24" s="28">
        <v>4</v>
      </c>
      <c r="O24" s="28">
        <v>2</v>
      </c>
      <c r="Q24" s="27">
        <f>(IF(H24&lt;&gt;"A",(H24-H$134)/H$135,0)+IF(I24&lt;&gt;"A",(I24-I$134)/I$135,0)+IF(J24&lt;&gt;"A",(J24-J$134)/J$135,0)+IF(K24&lt;&gt;"A",(K24-K$134)/K$135,0)+IF(L24&lt;&gt;"A",(L24-L$134)/L$135,0)+IF(M24&lt;&gt;"A",(M24-M$134)/M$135,0)+IF(N24&lt;&gt;"A",(N24-N$134)/N$135,0)+IF(O24&lt;&gt;"A",(O24-O$134)/O$135,0))/($S$5-COUNTIF(H24:P24,"A"))</f>
        <v>0.20252099740823162</v>
      </c>
      <c r="R24" s="12">
        <f>MEDIAN(H24:P24)</f>
        <v>3</v>
      </c>
      <c r="T24" s="12">
        <f>_xlfn.RANK.EQ(F24,$F$10:$F$131)</f>
        <v>55</v>
      </c>
      <c r="U24" s="12">
        <f>_xlfn.RANK.EQ(Q24,$Q$10:$Q$131)</f>
        <v>55</v>
      </c>
      <c r="V24" s="12">
        <f>_xlfn.RANK.EQ(R24,$R$10:$R$131)</f>
        <v>41</v>
      </c>
      <c r="W24" s="12">
        <f t="shared" si="0"/>
        <v>0</v>
      </c>
      <c r="X24" s="14" t="str">
        <f>IF(COUNTIF(H24:P24,5)&gt;0,1,"")</f>
        <v/>
      </c>
    </row>
    <row r="25" spans="1:24" x14ac:dyDescent="0.25">
      <c r="C25" s="1">
        <v>16</v>
      </c>
      <c r="E25" s="1">
        <v>16</v>
      </c>
      <c r="F25" s="15">
        <f>AVERAGE(H25:P25)</f>
        <v>2.125</v>
      </c>
      <c r="H25" s="11">
        <v>1</v>
      </c>
      <c r="I25" s="10">
        <v>2</v>
      </c>
      <c r="J25" s="13">
        <v>2</v>
      </c>
      <c r="K25" s="13">
        <v>3</v>
      </c>
      <c r="L25" s="26">
        <v>2</v>
      </c>
      <c r="M25" s="26">
        <v>2</v>
      </c>
      <c r="N25" s="28">
        <v>3</v>
      </c>
      <c r="O25" s="28">
        <v>2</v>
      </c>
      <c r="Q25" s="27">
        <f>(IF(H25&lt;&gt;"A",(H25-H$134)/H$135,0)+IF(I25&lt;&gt;"A",(I25-I$134)/I$135,0)+IF(J25&lt;&gt;"A",(J25-J$134)/J$135,0)+IF(K25&lt;&gt;"A",(K25-K$134)/K$135,0)+IF(L25&lt;&gt;"A",(L25-L$134)/L$135,0)+IF(M25&lt;&gt;"A",(M25-M$134)/M$135,0)+IF(N25&lt;&gt;"A",(N25-N$134)/N$135,0)+IF(O25&lt;&gt;"A",(O25-O$134)/O$135,0))/($S$5-COUNTIF(H25:P25,"A"))</f>
        <v>-0.95426200682658935</v>
      </c>
      <c r="R25" s="12">
        <f>MEDIAN(H25:P25)</f>
        <v>2</v>
      </c>
      <c r="T25" s="12">
        <f>_xlfn.RANK.EQ(F25,$F$10:$F$131)</f>
        <v>107</v>
      </c>
      <c r="U25" s="12">
        <f>_xlfn.RANK.EQ(Q25,$Q$10:$Q$131)</f>
        <v>108</v>
      </c>
      <c r="V25" s="12">
        <f>_xlfn.RANK.EQ(R25,$R$10:$R$131)</f>
        <v>97</v>
      </c>
      <c r="W25" s="12">
        <f t="shared" si="0"/>
        <v>-1</v>
      </c>
      <c r="X25" s="14" t="str">
        <f>IF(COUNTIF(H25:P25,5)&gt;0,1,"")</f>
        <v/>
      </c>
    </row>
    <row r="26" spans="1:24" x14ac:dyDescent="0.25">
      <c r="A26" s="24" t="s">
        <v>7</v>
      </c>
      <c r="B26" s="20"/>
      <c r="C26" s="1">
        <v>17</v>
      </c>
      <c r="E26" s="1">
        <v>17</v>
      </c>
      <c r="F26" s="15">
        <f>AVERAGE(H26:P26)</f>
        <v>4</v>
      </c>
      <c r="H26" s="11">
        <v>4</v>
      </c>
      <c r="I26" s="10">
        <v>5</v>
      </c>
      <c r="J26" s="13">
        <v>2</v>
      </c>
      <c r="K26" s="13">
        <v>4</v>
      </c>
      <c r="L26" s="26">
        <v>4</v>
      </c>
      <c r="M26" s="26">
        <v>4</v>
      </c>
      <c r="N26" s="28">
        <v>4</v>
      </c>
      <c r="O26" s="28">
        <v>5</v>
      </c>
      <c r="Q26" s="27">
        <f>(IF(H26&lt;&gt;"A",(H26-H$134)/H$135,0)+IF(I26&lt;&gt;"A",(I26-I$134)/I$135,0)+IF(J26&lt;&gt;"A",(J26-J$134)/J$135,0)+IF(K26&lt;&gt;"A",(K26-K$134)/K$135,0)+IF(L26&lt;&gt;"A",(L26-L$134)/L$135,0)+IF(M26&lt;&gt;"A",(M26-M$134)/M$135,0)+IF(N26&lt;&gt;"A",(N26-N$134)/N$135,0)+IF(O26&lt;&gt;"A",(O26-O$134)/O$135,0))/($S$5-COUNTIF(H26:P26,"A"))</f>
        <v>1.0847394545928282</v>
      </c>
      <c r="R26" s="12">
        <f>MEDIAN(H26:P26)</f>
        <v>4</v>
      </c>
      <c r="T26" s="12">
        <f>_xlfn.RANK.EQ(F26,$F$10:$F$131)</f>
        <v>2</v>
      </c>
      <c r="U26" s="12">
        <f>_xlfn.RANK.EQ(Q26,$Q$10:$Q$131)</f>
        <v>4</v>
      </c>
      <c r="V26" s="12">
        <f>_xlfn.RANK.EQ(R26,$R$10:$R$131)</f>
        <v>1</v>
      </c>
      <c r="W26" s="12">
        <f t="shared" si="0"/>
        <v>-2</v>
      </c>
      <c r="X26" s="14">
        <f>IF(COUNTIF(H26:P26,5)&gt;0,1,"")</f>
        <v>1</v>
      </c>
    </row>
    <row r="27" spans="1:24" x14ac:dyDescent="0.25">
      <c r="C27" s="1">
        <v>18</v>
      </c>
      <c r="E27" s="1">
        <v>18</v>
      </c>
      <c r="F27" s="15">
        <f>AVERAGE(H27:P27)</f>
        <v>2.625</v>
      </c>
      <c r="H27" s="11">
        <v>3</v>
      </c>
      <c r="I27" s="10">
        <v>4</v>
      </c>
      <c r="J27" s="13">
        <v>1</v>
      </c>
      <c r="K27" s="13">
        <v>2</v>
      </c>
      <c r="L27" s="26">
        <v>2</v>
      </c>
      <c r="M27" s="26">
        <v>3</v>
      </c>
      <c r="N27" s="28">
        <v>3</v>
      </c>
      <c r="O27" s="28">
        <v>3</v>
      </c>
      <c r="Q27" s="27">
        <f>(IF(H27&lt;&gt;"A",(H27-H$134)/H$135,0)+IF(I27&lt;&gt;"A",(I27-I$134)/I$135,0)+IF(J27&lt;&gt;"A",(J27-J$134)/J$135,0)+IF(K27&lt;&gt;"A",(K27-K$134)/K$135,0)+IF(L27&lt;&gt;"A",(L27-L$134)/L$135,0)+IF(M27&lt;&gt;"A",(M27-M$134)/M$135,0)+IF(N27&lt;&gt;"A",(N27-N$134)/N$135,0)+IF(O27&lt;&gt;"A",(O27-O$134)/O$135,0))/($S$5-COUNTIF(H27:P27,"A"))</f>
        <v>-0.44032477926604779</v>
      </c>
      <c r="R27" s="12">
        <f>MEDIAN(H27:P27)</f>
        <v>3</v>
      </c>
      <c r="T27" s="12">
        <f>_xlfn.RANK.EQ(F27,$F$10:$F$131)</f>
        <v>84</v>
      </c>
      <c r="U27" s="12">
        <f>_xlfn.RANK.EQ(Q27,$Q$10:$Q$131)</f>
        <v>91</v>
      </c>
      <c r="V27" s="12">
        <f>_xlfn.RANK.EQ(R27,$R$10:$R$131)</f>
        <v>41</v>
      </c>
      <c r="W27" s="12">
        <f t="shared" si="0"/>
        <v>-7</v>
      </c>
      <c r="X27" s="14" t="str">
        <f>IF(COUNTIF(H27:P27,5)&gt;0,1,"")</f>
        <v/>
      </c>
    </row>
    <row r="28" spans="1:24" x14ac:dyDescent="0.25">
      <c r="C28" s="1">
        <v>19</v>
      </c>
      <c r="E28" s="1">
        <v>19</v>
      </c>
      <c r="F28" s="15">
        <f>AVERAGE(H28:P28)</f>
        <v>2.875</v>
      </c>
      <c r="H28" s="11">
        <v>3</v>
      </c>
      <c r="I28" s="10">
        <v>3</v>
      </c>
      <c r="J28" s="13">
        <v>3</v>
      </c>
      <c r="K28" s="13">
        <v>3</v>
      </c>
      <c r="L28" s="26">
        <v>3</v>
      </c>
      <c r="M28" s="26">
        <v>3</v>
      </c>
      <c r="N28" s="28">
        <v>3</v>
      </c>
      <c r="O28" s="28">
        <v>2</v>
      </c>
      <c r="Q28" s="27">
        <f>(IF(H28&lt;&gt;"A",(H28-H$134)/H$135,0)+IF(I28&lt;&gt;"A",(I28-I$134)/I$135,0)+IF(J28&lt;&gt;"A",(J28-J$134)/J$135,0)+IF(K28&lt;&gt;"A",(K28-K$134)/K$135,0)+IF(L28&lt;&gt;"A",(L28-L$134)/L$135,0)+IF(M28&lt;&gt;"A",(M28-M$134)/M$135,0)+IF(N28&lt;&gt;"A",(N28-N$134)/N$135,0)+IF(O28&lt;&gt;"A",(O28-O$134)/O$135,0))/($S$5-COUNTIF(H28:P28,"A"))</f>
        <v>-0.1063780564219971</v>
      </c>
      <c r="R28" s="12">
        <f>MEDIAN(H28:P28)</f>
        <v>3</v>
      </c>
      <c r="T28" s="12">
        <f>_xlfn.RANK.EQ(F28,$F$10:$F$131)</f>
        <v>66</v>
      </c>
      <c r="U28" s="12">
        <f>_xlfn.RANK.EQ(Q28,$Q$10:$Q$131)</f>
        <v>69</v>
      </c>
      <c r="V28" s="12">
        <f>_xlfn.RANK.EQ(R28,$R$10:$R$131)</f>
        <v>41</v>
      </c>
      <c r="W28" s="12">
        <f t="shared" si="0"/>
        <v>-3</v>
      </c>
      <c r="X28" s="14" t="str">
        <f>IF(COUNTIF(H28:P28,5)&gt;0,1,"")</f>
        <v/>
      </c>
    </row>
    <row r="29" spans="1:24" x14ac:dyDescent="0.25">
      <c r="C29" s="1">
        <v>20</v>
      </c>
      <c r="E29" s="1">
        <v>20</v>
      </c>
      <c r="F29" s="15">
        <f>AVERAGE(H29:P29)</f>
        <v>2.875</v>
      </c>
      <c r="H29" s="11">
        <v>2</v>
      </c>
      <c r="I29" s="10">
        <v>3</v>
      </c>
      <c r="J29" s="13">
        <v>3</v>
      </c>
      <c r="K29" s="13">
        <v>3</v>
      </c>
      <c r="L29" s="26">
        <v>2</v>
      </c>
      <c r="M29" s="26">
        <v>3</v>
      </c>
      <c r="N29" s="28">
        <v>4</v>
      </c>
      <c r="O29" s="28">
        <v>3</v>
      </c>
      <c r="Q29" s="27">
        <f>(IF(H29&lt;&gt;"A",(H29-H$134)/H$135,0)+IF(I29&lt;&gt;"A",(I29-I$134)/I$135,0)+IF(J29&lt;&gt;"A",(J29-J$134)/J$135,0)+IF(K29&lt;&gt;"A",(K29-K$134)/K$135,0)+IF(L29&lt;&gt;"A",(L29-L$134)/L$135,0)+IF(M29&lt;&gt;"A",(M29-M$134)/M$135,0)+IF(N29&lt;&gt;"A",(N29-N$134)/N$135,0)+IF(O29&lt;&gt;"A",(O29-O$134)/O$135,0))/($S$5-COUNTIF(H29:P29,"A"))</f>
        <v>-8.7344936194749451E-2</v>
      </c>
      <c r="R29" s="12">
        <f>MEDIAN(H29:P29)</f>
        <v>3</v>
      </c>
      <c r="T29" s="12">
        <f>_xlfn.RANK.EQ(F29,$F$10:$F$131)</f>
        <v>66</v>
      </c>
      <c r="U29" s="12">
        <f>_xlfn.RANK.EQ(Q29,$Q$10:$Q$131)</f>
        <v>67</v>
      </c>
      <c r="V29" s="12">
        <f>_xlfn.RANK.EQ(R29,$R$10:$R$131)</f>
        <v>41</v>
      </c>
      <c r="W29" s="12">
        <f t="shared" si="0"/>
        <v>-1</v>
      </c>
      <c r="X29" s="14" t="str">
        <f>IF(COUNTIF(H29:P29,5)&gt;0,1,"")</f>
        <v/>
      </c>
    </row>
    <row r="30" spans="1:24" x14ac:dyDescent="0.25">
      <c r="C30" s="1">
        <v>21</v>
      </c>
      <c r="E30" s="1">
        <v>21</v>
      </c>
      <c r="F30" s="15">
        <f>AVERAGE(H30:P30)</f>
        <v>2.75</v>
      </c>
      <c r="H30" s="11">
        <v>3</v>
      </c>
      <c r="I30" s="10">
        <v>3</v>
      </c>
      <c r="J30" s="13">
        <v>3</v>
      </c>
      <c r="K30" s="13">
        <v>3</v>
      </c>
      <c r="L30" s="26">
        <v>2</v>
      </c>
      <c r="M30" s="26">
        <v>3</v>
      </c>
      <c r="N30" s="28">
        <v>2</v>
      </c>
      <c r="O30" s="28">
        <v>3</v>
      </c>
      <c r="Q30" s="27">
        <f>(IF(H30&lt;&gt;"A",(H30-H$134)/H$135,0)+IF(I30&lt;&gt;"A",(I30-I$134)/I$135,0)+IF(J30&lt;&gt;"A",(J30-J$134)/J$135,0)+IF(K30&lt;&gt;"A",(K30-K$134)/K$135,0)+IF(L30&lt;&gt;"A",(L30-L$134)/L$135,0)+IF(M30&lt;&gt;"A",(M30-M$134)/M$135,0)+IF(N30&lt;&gt;"A",(N30-N$134)/N$135,0)+IF(O30&lt;&gt;"A",(O30-O$134)/O$135,0))/($S$5-COUNTIF(H30:P30,"A"))</f>
        <v>-0.2382486310398606</v>
      </c>
      <c r="R30" s="12">
        <f>MEDIAN(H30:P30)</f>
        <v>3</v>
      </c>
      <c r="T30" s="12">
        <f>_xlfn.RANK.EQ(F30,$F$10:$F$131)</f>
        <v>77</v>
      </c>
      <c r="U30" s="12">
        <f>_xlfn.RANK.EQ(Q30,$Q$10:$Q$131)</f>
        <v>78</v>
      </c>
      <c r="V30" s="12">
        <f>_xlfn.RANK.EQ(R30,$R$10:$R$131)</f>
        <v>41</v>
      </c>
      <c r="W30" s="12">
        <f t="shared" si="0"/>
        <v>-1</v>
      </c>
      <c r="X30" s="14" t="str">
        <f>IF(COUNTIF(H30:P30,5)&gt;0,1,"")</f>
        <v/>
      </c>
    </row>
    <row r="31" spans="1:24" x14ac:dyDescent="0.25">
      <c r="C31" s="1">
        <v>22</v>
      </c>
      <c r="E31" s="1">
        <v>22</v>
      </c>
      <c r="F31" s="15">
        <f>AVERAGE(H31:P31)</f>
        <v>2.5</v>
      </c>
      <c r="H31" s="11">
        <v>1</v>
      </c>
      <c r="I31" s="10">
        <v>3</v>
      </c>
      <c r="J31" s="13">
        <v>3</v>
      </c>
      <c r="K31" s="13">
        <v>2</v>
      </c>
      <c r="L31" s="26">
        <v>2</v>
      </c>
      <c r="M31" s="26">
        <v>3</v>
      </c>
      <c r="N31" s="28">
        <v>2</v>
      </c>
      <c r="O31" s="28">
        <v>4</v>
      </c>
      <c r="Q31" s="27">
        <f>(IF(H31&lt;&gt;"A",(H31-H$134)/H$135,0)+IF(I31&lt;&gt;"A",(I31-I$134)/I$135,0)+IF(J31&lt;&gt;"A",(J31-J$134)/J$135,0)+IF(K31&lt;&gt;"A",(K31-K$134)/K$135,0)+IF(L31&lt;&gt;"A",(L31-L$134)/L$135,0)+IF(M31&lt;&gt;"A",(M31-M$134)/M$135,0)+IF(N31&lt;&gt;"A",(N31-N$134)/N$135,0)+IF(O31&lt;&gt;"A",(O31-O$134)/O$135,0))/($S$5-COUNTIF(H31:P31,"A"))</f>
        <v>-0.53490070245769517</v>
      </c>
      <c r="R31" s="12">
        <f>MEDIAN(H31:P31)</f>
        <v>2.5</v>
      </c>
      <c r="T31" s="12">
        <f>_xlfn.RANK.EQ(F31,$F$10:$F$131)</f>
        <v>94</v>
      </c>
      <c r="U31" s="12">
        <f>_xlfn.RANK.EQ(Q31,$Q$10:$Q$131)</f>
        <v>97</v>
      </c>
      <c r="V31" s="12">
        <f>_xlfn.RANK.EQ(R31,$R$10:$R$131)</f>
        <v>90</v>
      </c>
      <c r="W31" s="12">
        <f t="shared" si="0"/>
        <v>-3</v>
      </c>
      <c r="X31" s="14" t="str">
        <f>IF(COUNTIF(H31:P31,5)&gt;0,1,"")</f>
        <v/>
      </c>
    </row>
    <row r="32" spans="1:24" x14ac:dyDescent="0.25">
      <c r="C32" s="1">
        <v>23</v>
      </c>
      <c r="E32" s="1">
        <v>23</v>
      </c>
      <c r="F32" s="15">
        <f>AVERAGE(H32:P32)</f>
        <v>3.25</v>
      </c>
      <c r="H32" s="11">
        <v>3</v>
      </c>
      <c r="I32" s="10">
        <v>3</v>
      </c>
      <c r="J32" s="13">
        <v>3</v>
      </c>
      <c r="K32" s="13">
        <v>3</v>
      </c>
      <c r="L32" s="26">
        <v>4</v>
      </c>
      <c r="M32" s="26">
        <v>4</v>
      </c>
      <c r="N32" s="28">
        <v>2</v>
      </c>
      <c r="O32" s="28">
        <v>4</v>
      </c>
      <c r="Q32" s="27">
        <f>(IF(H32&lt;&gt;"A",(H32-H$134)/H$135,0)+IF(I32&lt;&gt;"A",(I32-I$134)/I$135,0)+IF(J32&lt;&gt;"A",(J32-J$134)/J$135,0)+IF(K32&lt;&gt;"A",(K32-K$134)/K$135,0)+IF(L32&lt;&gt;"A",(L32-L$134)/L$135,0)+IF(M32&lt;&gt;"A",(M32-M$134)/M$135,0)+IF(N32&lt;&gt;"A",(N32-N$134)/N$135,0)+IF(O32&lt;&gt;"A",(O32-O$134)/O$135,0))/($S$5-COUNTIF(H32:P32,"A"))</f>
        <v>0.30221720113689482</v>
      </c>
      <c r="R32" s="12">
        <f>MEDIAN(H32:P32)</f>
        <v>3</v>
      </c>
      <c r="T32" s="12">
        <f>_xlfn.RANK.EQ(F32,$F$10:$F$131)</f>
        <v>45</v>
      </c>
      <c r="U32" s="12">
        <f>_xlfn.RANK.EQ(Q32,$Q$10:$Q$131)</f>
        <v>47</v>
      </c>
      <c r="V32" s="12">
        <f>_xlfn.RANK.EQ(R32,$R$10:$R$131)</f>
        <v>41</v>
      </c>
      <c r="W32" s="12">
        <f t="shared" si="0"/>
        <v>-2</v>
      </c>
      <c r="X32" s="14" t="str">
        <f>IF(COUNTIF(H32:P32,5)&gt;0,1,"")</f>
        <v/>
      </c>
    </row>
    <row r="33" spans="1:24" x14ac:dyDescent="0.25">
      <c r="A33" s="24" t="s">
        <v>7</v>
      </c>
      <c r="B33" s="20"/>
      <c r="C33" s="1">
        <v>24</v>
      </c>
      <c r="E33" s="1">
        <v>24</v>
      </c>
      <c r="F33" s="15">
        <f>AVERAGE(H33:P33)</f>
        <v>3.5</v>
      </c>
      <c r="H33" s="11">
        <v>4</v>
      </c>
      <c r="I33" s="10">
        <v>5</v>
      </c>
      <c r="J33" s="13">
        <v>4</v>
      </c>
      <c r="K33" s="13">
        <v>3</v>
      </c>
      <c r="L33" s="26">
        <v>3</v>
      </c>
      <c r="M33" s="26">
        <v>2</v>
      </c>
      <c r="N33" s="28">
        <v>3</v>
      </c>
      <c r="O33" s="28">
        <v>4</v>
      </c>
      <c r="Q33" s="27">
        <f>(IF(H33&lt;&gt;"A",(H33-H$134)/H$135,0)+IF(I33&lt;&gt;"A",(I33-I$134)/I$135,0)+IF(J33&lt;&gt;"A",(J33-J$134)/J$135,0)+IF(K33&lt;&gt;"A",(K33-K$134)/K$135,0)+IF(L33&lt;&gt;"A",(L33-L$134)/L$135,0)+IF(M33&lt;&gt;"A",(M33-M$134)/M$135,0)+IF(N33&lt;&gt;"A",(N33-N$134)/N$135,0)+IF(O33&lt;&gt;"A",(O33-O$134)/O$135,0))/($S$5-COUNTIF(H33:P33,"A"))</f>
        <v>0.46100142060513849</v>
      </c>
      <c r="R33" s="12">
        <f>MEDIAN(H33:P33)</f>
        <v>3.5</v>
      </c>
      <c r="T33" s="12">
        <f>_xlfn.RANK.EQ(F33,$F$10:$F$131)</f>
        <v>31</v>
      </c>
      <c r="U33" s="12">
        <f>_xlfn.RANK.EQ(Q33,$Q$10:$Q$131)</f>
        <v>39</v>
      </c>
      <c r="V33" s="12">
        <f>_xlfn.RANK.EQ(R33,$R$10:$R$131)</f>
        <v>25</v>
      </c>
      <c r="W33" s="12">
        <f t="shared" si="0"/>
        <v>-8</v>
      </c>
      <c r="X33" s="14">
        <f>IF(COUNTIF(H33:P33,5)&gt;0,1,"")</f>
        <v>1</v>
      </c>
    </row>
    <row r="34" spans="1:24" x14ac:dyDescent="0.25">
      <c r="C34" s="1">
        <v>25</v>
      </c>
      <c r="E34" s="1">
        <v>25</v>
      </c>
      <c r="F34" s="15">
        <f>AVERAGE(H34:P34)</f>
        <v>3.375</v>
      </c>
      <c r="H34" s="11">
        <v>3</v>
      </c>
      <c r="I34" s="10">
        <v>4</v>
      </c>
      <c r="J34" s="13">
        <v>3</v>
      </c>
      <c r="K34" s="13">
        <v>3</v>
      </c>
      <c r="L34" s="26">
        <v>4</v>
      </c>
      <c r="M34" s="26">
        <v>3</v>
      </c>
      <c r="N34" s="28">
        <v>4</v>
      </c>
      <c r="O34" s="28">
        <v>3</v>
      </c>
      <c r="Q34" s="27">
        <f>(IF(H34&lt;&gt;"A",(H34-H$134)/H$135,0)+IF(I34&lt;&gt;"A",(I34-I$134)/I$135,0)+IF(J34&lt;&gt;"A",(J34-J$134)/J$135,0)+IF(K34&lt;&gt;"A",(K34-K$134)/K$135,0)+IF(L34&lt;&gt;"A",(L34-L$134)/L$135,0)+IF(M34&lt;&gt;"A",(M34-M$134)/M$135,0)+IF(N34&lt;&gt;"A",(N34-N$134)/N$135,0)+IF(O34&lt;&gt;"A",(O34-O$134)/O$135,0))/($S$5-COUNTIF(H34:P34,"A"))</f>
        <v>0.3873201619599948</v>
      </c>
      <c r="R34" s="12">
        <f>MEDIAN(H34:P34)</f>
        <v>3</v>
      </c>
      <c r="T34" s="12">
        <f>_xlfn.RANK.EQ(F34,$F$10:$F$131)</f>
        <v>39</v>
      </c>
      <c r="U34" s="12">
        <f>_xlfn.RANK.EQ(Q34,$Q$10:$Q$131)</f>
        <v>41</v>
      </c>
      <c r="V34" s="12">
        <f>_xlfn.RANK.EQ(R34,$R$10:$R$131)</f>
        <v>41</v>
      </c>
      <c r="W34" s="12">
        <f t="shared" si="0"/>
        <v>-2</v>
      </c>
      <c r="X34" s="14" t="str">
        <f>IF(COUNTIF(H34:P34,5)&gt;0,1,"")</f>
        <v/>
      </c>
    </row>
    <row r="35" spans="1:24" x14ac:dyDescent="0.25">
      <c r="C35" s="1">
        <v>26</v>
      </c>
      <c r="E35" s="1">
        <v>26</v>
      </c>
      <c r="F35" s="15">
        <f>AVERAGE(H35:P35)</f>
        <v>2.75</v>
      </c>
      <c r="H35" s="11">
        <v>3</v>
      </c>
      <c r="I35" s="10">
        <v>4</v>
      </c>
      <c r="J35" s="13">
        <v>2</v>
      </c>
      <c r="K35" s="13">
        <v>2</v>
      </c>
      <c r="L35" s="26">
        <v>3</v>
      </c>
      <c r="M35" s="26">
        <v>3</v>
      </c>
      <c r="N35" s="28">
        <v>2</v>
      </c>
      <c r="O35" s="28">
        <v>3</v>
      </c>
      <c r="Q35" s="27">
        <f>(IF(H35&lt;&gt;"A",(H35-H$134)/H$135,0)+IF(I35&lt;&gt;"A",(I35-I$134)/I$135,0)+IF(J35&lt;&gt;"A",(J35-J$134)/J$135,0)+IF(K35&lt;&gt;"A",(K35-K$134)/K$135,0)+IF(L35&lt;&gt;"A",(L35-L$134)/L$135,0)+IF(M35&lt;&gt;"A",(M35-M$134)/M$135,0)+IF(N35&lt;&gt;"A",(N35-N$134)/N$135,0)+IF(O35&lt;&gt;"A",(O35-O$134)/O$135,0))/($S$5-COUNTIF(H35:P35,"A"))</f>
        <v>-0.31494045205837734</v>
      </c>
      <c r="R35" s="12">
        <f>MEDIAN(H35:P35)</f>
        <v>3</v>
      </c>
      <c r="T35" s="12">
        <f>_xlfn.RANK.EQ(F35,$F$10:$F$131)</f>
        <v>77</v>
      </c>
      <c r="U35" s="12">
        <f>_xlfn.RANK.EQ(Q35,$Q$10:$Q$131)</f>
        <v>83</v>
      </c>
      <c r="V35" s="12">
        <f>_xlfn.RANK.EQ(R35,$R$10:$R$131)</f>
        <v>41</v>
      </c>
      <c r="W35" s="12">
        <f t="shared" si="0"/>
        <v>-6</v>
      </c>
      <c r="X35" s="14" t="str">
        <f>IF(COUNTIF(H35:P35,5)&gt;0,1,"")</f>
        <v/>
      </c>
    </row>
    <row r="36" spans="1:24" x14ac:dyDescent="0.25">
      <c r="C36" s="1">
        <v>27</v>
      </c>
      <c r="E36" s="1">
        <v>27</v>
      </c>
      <c r="F36" s="15">
        <f>AVERAGE(H36:P36)</f>
        <v>2.875</v>
      </c>
      <c r="H36" s="11">
        <v>2</v>
      </c>
      <c r="I36" s="10">
        <v>4</v>
      </c>
      <c r="J36" s="13">
        <v>4</v>
      </c>
      <c r="K36" s="13">
        <v>1</v>
      </c>
      <c r="L36" s="26">
        <v>2</v>
      </c>
      <c r="M36" s="26">
        <v>4</v>
      </c>
      <c r="N36" s="28">
        <v>4</v>
      </c>
      <c r="O36" s="28">
        <v>2</v>
      </c>
      <c r="Q36" s="27">
        <f>(IF(H36&lt;&gt;"A",(H36-H$134)/H$135,0)+IF(I36&lt;&gt;"A",(I36-I$134)/I$135,0)+IF(J36&lt;&gt;"A",(J36-J$134)/J$135,0)+IF(K36&lt;&gt;"A",(K36-K$134)/K$135,0)+IF(L36&lt;&gt;"A",(L36-L$134)/L$135,0)+IF(M36&lt;&gt;"A",(M36-M$134)/M$135,0)+IF(N36&lt;&gt;"A",(N36-N$134)/N$135,0)+IF(O36&lt;&gt;"A",(O36-O$134)/O$135,0))/($S$5-COUNTIF(H36:P36,"A"))</f>
        <v>-4.1190988396885592E-2</v>
      </c>
      <c r="R36" s="12">
        <f>MEDIAN(H36:P36)</f>
        <v>3</v>
      </c>
      <c r="T36" s="12">
        <f>_xlfn.RANK.EQ(F36,$F$10:$F$131)</f>
        <v>66</v>
      </c>
      <c r="U36" s="12">
        <f>_xlfn.RANK.EQ(Q36,$Q$10:$Q$131)</f>
        <v>65</v>
      </c>
      <c r="V36" s="12">
        <f>_xlfn.RANK.EQ(R36,$R$10:$R$131)</f>
        <v>41</v>
      </c>
      <c r="W36" s="12">
        <f t="shared" si="0"/>
        <v>1</v>
      </c>
      <c r="X36" s="14" t="str">
        <f>IF(COUNTIF(H36:P36,5)&gt;0,1,"")</f>
        <v/>
      </c>
    </row>
    <row r="37" spans="1:24" x14ac:dyDescent="0.25">
      <c r="C37" s="1">
        <v>28</v>
      </c>
      <c r="E37" s="1">
        <v>28</v>
      </c>
      <c r="F37" s="15">
        <f>AVERAGE(H37:P37)</f>
        <v>3.375</v>
      </c>
      <c r="H37" s="11">
        <v>2</v>
      </c>
      <c r="I37" s="10">
        <v>4</v>
      </c>
      <c r="J37" s="13">
        <v>3</v>
      </c>
      <c r="K37" s="13">
        <v>3</v>
      </c>
      <c r="L37" s="26">
        <v>3</v>
      </c>
      <c r="M37" s="26">
        <v>4</v>
      </c>
      <c r="N37" s="28">
        <v>4</v>
      </c>
      <c r="O37" s="28">
        <v>4</v>
      </c>
      <c r="Q37" s="27">
        <f>(IF(H37&lt;&gt;"A",(H37-H$134)/H$135,0)+IF(I37&lt;&gt;"A",(I37-I$134)/I$135,0)+IF(J37&lt;&gt;"A",(J37-J$134)/J$135,0)+IF(K37&lt;&gt;"A",(K37-K$134)/K$135,0)+IF(L37&lt;&gt;"A",(L37-L$134)/L$135,0)+IF(M37&lt;&gt;"A",(M37-M$134)/M$135,0)+IF(N37&lt;&gt;"A",(N37-N$134)/N$135,0)+IF(O37&lt;&gt;"A",(O37-O$134)/O$135,0))/($S$5-COUNTIF(H37:P37,"A"))</f>
        <v>0.46998867332512484</v>
      </c>
      <c r="R37" s="12">
        <f>MEDIAN(H37:P37)</f>
        <v>3.5</v>
      </c>
      <c r="T37" s="12">
        <f>_xlfn.RANK.EQ(F37,$F$10:$F$131)</f>
        <v>39</v>
      </c>
      <c r="U37" s="12">
        <f>_xlfn.RANK.EQ(Q37,$Q$10:$Q$131)</f>
        <v>38</v>
      </c>
      <c r="V37" s="12">
        <f>_xlfn.RANK.EQ(R37,$R$10:$R$131)</f>
        <v>25</v>
      </c>
      <c r="W37" s="12">
        <f t="shared" si="0"/>
        <v>1</v>
      </c>
      <c r="X37" s="14" t="str">
        <f>IF(COUNTIF(H37:P37,5)&gt;0,1,"")</f>
        <v/>
      </c>
    </row>
    <row r="38" spans="1:24" x14ac:dyDescent="0.25">
      <c r="A38" s="24"/>
      <c r="B38" s="20"/>
      <c r="C38" s="1">
        <v>29</v>
      </c>
      <c r="E38" s="1">
        <v>29</v>
      </c>
      <c r="F38" s="15">
        <f>AVERAGE(H38:P38)</f>
        <v>3.625</v>
      </c>
      <c r="H38" s="11">
        <v>4</v>
      </c>
      <c r="I38" s="10">
        <v>4</v>
      </c>
      <c r="J38" s="13">
        <v>4</v>
      </c>
      <c r="K38" s="13">
        <v>3</v>
      </c>
      <c r="L38" s="26">
        <v>3</v>
      </c>
      <c r="M38" s="26">
        <v>4</v>
      </c>
      <c r="N38" s="28">
        <v>4</v>
      </c>
      <c r="O38" s="28">
        <v>3</v>
      </c>
      <c r="Q38" s="27">
        <f>(IF(H38&lt;&gt;"A",(H38-H$134)/H$135,0)+IF(I38&lt;&gt;"A",(I38-I$134)/I$135,0)+IF(J38&lt;&gt;"A",(J38-J$134)/J$135,0)+IF(K38&lt;&gt;"A",(K38-K$134)/K$135,0)+IF(L38&lt;&gt;"A",(L38-L$134)/L$135,0)+IF(M38&lt;&gt;"A",(M38-M$134)/M$135,0)+IF(N38&lt;&gt;"A",(N38-N$134)/N$135,0)+IF(O38&lt;&gt;"A",(O38-O$134)/O$135,0))/($S$5-COUNTIF(H38:P38,"A"))</f>
        <v>0.76053901420984282</v>
      </c>
      <c r="R38" s="12">
        <f>MEDIAN(H38:P38)</f>
        <v>4</v>
      </c>
      <c r="T38" s="12">
        <f>_xlfn.RANK.EQ(F38,$F$10:$F$131)</f>
        <v>21</v>
      </c>
      <c r="U38" s="12">
        <f>_xlfn.RANK.EQ(Q38,$Q$10:$Q$131)</f>
        <v>20</v>
      </c>
      <c r="V38" s="12">
        <f>_xlfn.RANK.EQ(R38,$R$10:$R$131)</f>
        <v>1</v>
      </c>
      <c r="W38" s="12">
        <f t="shared" si="0"/>
        <v>1</v>
      </c>
      <c r="X38" s="14" t="str">
        <f>IF(COUNTIF(H38:P38,5)&gt;0,1,"")</f>
        <v/>
      </c>
    </row>
    <row r="39" spans="1:24" x14ac:dyDescent="0.25">
      <c r="C39" s="1">
        <v>30</v>
      </c>
      <c r="E39" s="1">
        <v>30</v>
      </c>
      <c r="F39" s="15">
        <f>AVERAGE(H39:P39)</f>
        <v>2.625</v>
      </c>
      <c r="H39" s="11">
        <v>3</v>
      </c>
      <c r="I39" s="10">
        <v>4</v>
      </c>
      <c r="J39" s="13">
        <v>4</v>
      </c>
      <c r="K39" s="13">
        <v>2</v>
      </c>
      <c r="L39" s="26">
        <v>1</v>
      </c>
      <c r="M39" s="26">
        <v>3</v>
      </c>
      <c r="N39" s="28">
        <v>2</v>
      </c>
      <c r="O39" s="28">
        <v>2</v>
      </c>
      <c r="Q39" s="27">
        <f>(IF(H39&lt;&gt;"A",(H39-H$134)/H$135,0)+IF(I39&lt;&gt;"A",(I39-I$134)/I$135,0)+IF(J39&lt;&gt;"A",(J39-J$134)/J$135,0)+IF(K39&lt;&gt;"A",(K39-K$134)/K$135,0)+IF(L39&lt;&gt;"A",(L39-L$134)/L$135,0)+IF(M39&lt;&gt;"A",(M39-M$134)/M$135,0)+IF(N39&lt;&gt;"A",(N39-N$134)/N$135,0)+IF(O39&lt;&gt;"A",(O39-O$134)/O$135,0))/($S$5-COUNTIF(H39:P39,"A"))</f>
        <v>-0.34481881728010899</v>
      </c>
      <c r="R39" s="12">
        <f>MEDIAN(H39:P39)</f>
        <v>2.5</v>
      </c>
      <c r="T39" s="12">
        <f>_xlfn.RANK.EQ(F39,$F$10:$F$131)</f>
        <v>84</v>
      </c>
      <c r="U39" s="12">
        <f>_xlfn.RANK.EQ(Q39,$Q$10:$Q$131)</f>
        <v>84</v>
      </c>
      <c r="V39" s="12">
        <f>_xlfn.RANK.EQ(R39,$R$10:$R$131)</f>
        <v>90</v>
      </c>
      <c r="W39" s="12">
        <f t="shared" si="0"/>
        <v>0</v>
      </c>
      <c r="X39" s="14" t="str">
        <f>IF(COUNTIF(H39:P39,5)&gt;0,1,"")</f>
        <v/>
      </c>
    </row>
    <row r="40" spans="1:24" x14ac:dyDescent="0.25">
      <c r="B40" s="20"/>
      <c r="C40" s="1">
        <v>31</v>
      </c>
      <c r="E40" s="1">
        <v>31</v>
      </c>
      <c r="F40" s="15">
        <f>AVERAGE(H40:P40)</f>
        <v>3.5</v>
      </c>
      <c r="H40" s="11">
        <v>3</v>
      </c>
      <c r="I40" s="10">
        <v>5</v>
      </c>
      <c r="J40" s="13">
        <v>4</v>
      </c>
      <c r="K40" s="13">
        <v>3</v>
      </c>
      <c r="L40" s="26">
        <v>2</v>
      </c>
      <c r="M40" s="26">
        <v>4</v>
      </c>
      <c r="N40" s="28">
        <v>4</v>
      </c>
      <c r="O40" s="28">
        <v>3</v>
      </c>
      <c r="Q40" s="27">
        <f>(IF(H40&lt;&gt;"A",(H40-H$134)/H$135,0)+IF(I40&lt;&gt;"A",(I40-I$134)/I$135,0)+IF(J40&lt;&gt;"A",(J40-J$134)/J$135,0)+IF(K40&lt;&gt;"A",(K40-K$134)/K$135,0)+IF(L40&lt;&gt;"A",(L40-L$134)/L$135,0)+IF(M40&lt;&gt;"A",(M40-M$134)/M$135,0)+IF(N40&lt;&gt;"A",(N40-N$134)/N$135,0)+IF(O40&lt;&gt;"A",(O40-O$134)/O$135,0))/($S$5-COUNTIF(H40:P40,"A"))</f>
        <v>0.65047167170286124</v>
      </c>
      <c r="R40" s="12">
        <f>MEDIAN(H40:P40)</f>
        <v>3.5</v>
      </c>
      <c r="T40" s="12">
        <f>_xlfn.RANK.EQ(F40,$F$10:$F$131)</f>
        <v>31</v>
      </c>
      <c r="U40" s="12">
        <f>_xlfn.RANK.EQ(Q40,$Q$10:$Q$131)</f>
        <v>27</v>
      </c>
      <c r="V40" s="12">
        <f>_xlfn.RANK.EQ(R40,$R$10:$R$131)</f>
        <v>25</v>
      </c>
      <c r="W40" s="12">
        <f t="shared" si="0"/>
        <v>4</v>
      </c>
      <c r="X40" s="14">
        <f>IF(COUNTIF(H40:P40,5)&gt;0,1,"")</f>
        <v>1</v>
      </c>
    </row>
    <row r="41" spans="1:24" x14ac:dyDescent="0.25">
      <c r="C41" s="1">
        <v>32</v>
      </c>
      <c r="E41" s="1">
        <v>32</v>
      </c>
      <c r="F41" s="15">
        <f>AVERAGE(H41:P41)</f>
        <v>3</v>
      </c>
      <c r="H41" s="11">
        <v>2</v>
      </c>
      <c r="I41" s="10">
        <v>4</v>
      </c>
      <c r="J41" s="13">
        <v>3</v>
      </c>
      <c r="K41" s="13">
        <v>3</v>
      </c>
      <c r="L41" s="26">
        <v>3</v>
      </c>
      <c r="M41" s="26">
        <v>4</v>
      </c>
      <c r="N41" s="28">
        <v>2</v>
      </c>
      <c r="O41" s="28">
        <v>3</v>
      </c>
      <c r="Q41" s="27">
        <f>(IF(H41&lt;&gt;"A",(H41-H$134)/H$135,0)+IF(I41&lt;&gt;"A",(I41-I$134)/I$135,0)+IF(J41&lt;&gt;"A",(J41-J$134)/J$135,0)+IF(K41&lt;&gt;"A",(K41-K$134)/K$135,0)+IF(L41&lt;&gt;"A",(L41-L$134)/L$135,0)+IF(M41&lt;&gt;"A",(M41-M$134)/M$135,0)+IF(N41&lt;&gt;"A",(N41-N$134)/N$135,0)+IF(O41&lt;&gt;"A",(O41-O$134)/O$135,0))/($S$5-COUNTIF(H41:P41,"A"))</f>
        <v>7.4813625579662674E-2</v>
      </c>
      <c r="R41" s="12">
        <f>MEDIAN(H41:P41)</f>
        <v>3</v>
      </c>
      <c r="T41" s="12">
        <f>_xlfn.RANK.EQ(F41,$F$10:$F$131)</f>
        <v>59</v>
      </c>
      <c r="U41" s="12">
        <f>_xlfn.RANK.EQ(Q41,$Q$10:$Q$131)</f>
        <v>58</v>
      </c>
      <c r="V41" s="12">
        <f>_xlfn.RANK.EQ(R41,$R$10:$R$131)</f>
        <v>41</v>
      </c>
      <c r="W41" s="12">
        <f t="shared" si="0"/>
        <v>1</v>
      </c>
      <c r="X41" s="14" t="str">
        <f>IF(COUNTIF(H41:P41,5)&gt;0,1,"")</f>
        <v/>
      </c>
    </row>
    <row r="42" spans="1:24" x14ac:dyDescent="0.25">
      <c r="C42" s="1">
        <v>33</v>
      </c>
      <c r="E42" s="1">
        <v>33</v>
      </c>
      <c r="F42" s="15">
        <f>AVERAGE(H42:P42)</f>
        <v>3.5</v>
      </c>
      <c r="H42" s="11">
        <v>3</v>
      </c>
      <c r="I42" s="10">
        <v>4</v>
      </c>
      <c r="J42" s="13">
        <v>4</v>
      </c>
      <c r="K42" s="13">
        <v>3</v>
      </c>
      <c r="L42" s="26">
        <v>4</v>
      </c>
      <c r="M42" s="26">
        <v>3</v>
      </c>
      <c r="N42" s="28">
        <v>3</v>
      </c>
      <c r="O42" s="28">
        <v>4</v>
      </c>
      <c r="Q42" s="27">
        <f>(IF(H42&lt;&gt;"A",(H42-H$134)/H$135,0)+IF(I42&lt;&gt;"A",(I42-I$134)/I$135,0)+IF(J42&lt;&gt;"A",(J42-J$134)/J$135,0)+IF(K42&lt;&gt;"A",(K42-K$134)/K$135,0)+IF(L42&lt;&gt;"A",(L42-L$134)/L$135,0)+IF(M42&lt;&gt;"A",(M42-M$134)/M$135,0)+IF(N42&lt;&gt;"A",(N42-N$134)/N$135,0)+IF(O42&lt;&gt;"A",(O42-O$134)/O$135,0))/($S$5-COUNTIF(H42:P42,"A"))</f>
        <v>0.51975332189740742</v>
      </c>
      <c r="R42" s="12">
        <f>MEDIAN(H42:P42)</f>
        <v>3.5</v>
      </c>
      <c r="T42" s="12">
        <f>_xlfn.RANK.EQ(F42,$F$10:$F$131)</f>
        <v>31</v>
      </c>
      <c r="U42" s="12">
        <f>_xlfn.RANK.EQ(Q42,$Q$10:$Q$131)</f>
        <v>36</v>
      </c>
      <c r="V42" s="12">
        <f>_xlfn.RANK.EQ(R42,$R$10:$R$131)</f>
        <v>25</v>
      </c>
      <c r="W42" s="12">
        <f t="shared" si="0"/>
        <v>-5</v>
      </c>
      <c r="X42" s="14" t="str">
        <f>IF(COUNTIF(H42:P42,5)&gt;0,1,"")</f>
        <v/>
      </c>
    </row>
    <row r="43" spans="1:24" x14ac:dyDescent="0.25">
      <c r="A43" s="24" t="s">
        <v>7</v>
      </c>
      <c r="B43" s="20"/>
      <c r="C43" s="1">
        <v>34</v>
      </c>
      <c r="E43" s="1">
        <v>34</v>
      </c>
      <c r="F43" s="15">
        <f>AVERAGE(H43:P43)</f>
        <v>3.625</v>
      </c>
      <c r="H43" s="11">
        <v>4</v>
      </c>
      <c r="I43" s="10">
        <v>5</v>
      </c>
      <c r="J43" s="13">
        <v>3</v>
      </c>
      <c r="K43" s="13">
        <v>4</v>
      </c>
      <c r="L43" s="26">
        <v>4</v>
      </c>
      <c r="M43" s="26">
        <v>3</v>
      </c>
      <c r="N43" s="28">
        <v>3</v>
      </c>
      <c r="O43" s="28">
        <v>3</v>
      </c>
      <c r="Q43" s="27">
        <f>(IF(H43&lt;&gt;"A",(H43-H$134)/H$135,0)+IF(I43&lt;&gt;"A",(I43-I$134)/I$135,0)+IF(J43&lt;&gt;"A",(J43-J$134)/J$135,0)+IF(K43&lt;&gt;"A",(K43-K$134)/K$135,0)+IF(L43&lt;&gt;"A",(L43-L$134)/L$135,0)+IF(M43&lt;&gt;"A",(M43-M$134)/M$135,0)+IF(N43&lt;&gt;"A",(N43-N$134)/N$135,0)+IF(O43&lt;&gt;"A",(O43-O$134)/O$135,0))/($S$5-COUNTIF(H43:P43,"A"))</f>
        <v>0.66260911689400082</v>
      </c>
      <c r="R43" s="12">
        <f>MEDIAN(H43:P43)</f>
        <v>3.5</v>
      </c>
      <c r="T43" s="12">
        <f>_xlfn.RANK.EQ(F43,$F$10:$F$131)</f>
        <v>21</v>
      </c>
      <c r="U43" s="12">
        <f>_xlfn.RANK.EQ(Q43,$Q$10:$Q$131)</f>
        <v>26</v>
      </c>
      <c r="V43" s="12">
        <f>_xlfn.RANK.EQ(R43,$R$10:$R$131)</f>
        <v>25</v>
      </c>
      <c r="W43" s="12">
        <f t="shared" si="0"/>
        <v>-5</v>
      </c>
      <c r="X43" s="14">
        <f>IF(COUNTIF(H43:P43,5)&gt;0,1,"")</f>
        <v>1</v>
      </c>
    </row>
    <row r="44" spans="1:24" x14ac:dyDescent="0.25">
      <c r="A44" s="14" t="s">
        <v>7</v>
      </c>
      <c r="B44" s="20"/>
      <c r="C44" s="1">
        <v>35</v>
      </c>
      <c r="E44" s="1">
        <v>35</v>
      </c>
      <c r="F44" s="15">
        <f>AVERAGE(H44:P44)</f>
        <v>3.7142857142857144</v>
      </c>
      <c r="H44" s="11">
        <v>4</v>
      </c>
      <c r="I44" s="10">
        <v>4</v>
      </c>
      <c r="J44" s="13">
        <v>2</v>
      </c>
      <c r="K44" s="13" t="s">
        <v>7</v>
      </c>
      <c r="L44" s="26">
        <v>5</v>
      </c>
      <c r="M44" s="26">
        <v>3</v>
      </c>
      <c r="N44" s="28">
        <v>4</v>
      </c>
      <c r="O44" s="28">
        <v>4</v>
      </c>
      <c r="Q44" s="27">
        <f>(IF(H44&lt;&gt;"A",(H44-H$134)/H$135,0)+IF(I44&lt;&gt;"A",(I44-I$134)/I$135,0)+IF(J44&lt;&gt;"A",(J44-J$134)/J$135,0)+IF(K44&lt;&gt;"A",(K44-K$134)/K$135,0)+IF(L44&lt;&gt;"A",(L44-L$134)/L$135,0)+IF(M44&lt;&gt;"A",(M44-M$134)/M$135,0)+IF(N44&lt;&gt;"A",(N44-N$134)/N$135,0)+IF(O44&lt;&gt;"A",(O44-O$134)/O$135,0))/($S$5-COUNTIF(H44:P44,"A"))</f>
        <v>0.60819353260208242</v>
      </c>
      <c r="R44" s="12">
        <f>MEDIAN(H44:P44)</f>
        <v>4</v>
      </c>
      <c r="T44" s="12">
        <f>_xlfn.RANK.EQ(F44,$F$10:$F$131)</f>
        <v>19</v>
      </c>
      <c r="U44" s="12">
        <f>_xlfn.RANK.EQ(Q44,$Q$10:$Q$131)</f>
        <v>32</v>
      </c>
      <c r="V44" s="12">
        <f>_xlfn.RANK.EQ(R44,$R$10:$R$131)</f>
        <v>1</v>
      </c>
      <c r="W44" s="12">
        <f t="shared" si="0"/>
        <v>-13</v>
      </c>
      <c r="X44" s="14">
        <f>IF(COUNTIF(H44:P44,5)&gt;0,1,"")</f>
        <v>1</v>
      </c>
    </row>
    <row r="45" spans="1:24" x14ac:dyDescent="0.25">
      <c r="C45" s="1">
        <v>36</v>
      </c>
      <c r="E45" s="1">
        <v>36</v>
      </c>
      <c r="F45" s="15">
        <f>AVERAGE(H45:P45)</f>
        <v>2.375</v>
      </c>
      <c r="H45" s="11">
        <v>2</v>
      </c>
      <c r="I45" s="10">
        <v>4</v>
      </c>
      <c r="J45" s="13">
        <v>3</v>
      </c>
      <c r="K45" s="13">
        <v>1</v>
      </c>
      <c r="L45" s="26">
        <v>1</v>
      </c>
      <c r="M45" s="26">
        <v>3</v>
      </c>
      <c r="N45" s="28">
        <v>3</v>
      </c>
      <c r="O45" s="28">
        <v>2</v>
      </c>
      <c r="Q45" s="27">
        <f>(IF(H45&lt;&gt;"A",(H45-H$134)/H$135,0)+IF(I45&lt;&gt;"A",(I45-I$134)/I$135,0)+IF(J45&lt;&gt;"A",(J45-J$134)/J$135,0)+IF(K45&lt;&gt;"A",(K45-K$134)/K$135,0)+IF(L45&lt;&gt;"A",(L45-L$134)/L$135,0)+IF(M45&lt;&gt;"A",(M45-M$134)/M$135,0)+IF(N45&lt;&gt;"A",(N45-N$134)/N$135,0)+IF(O45&lt;&gt;"A",(O45-O$134)/O$135,0))/($S$5-COUNTIF(H45:P45,"A"))</f>
        <v>-0.6469689287852558</v>
      </c>
      <c r="R45" s="12">
        <f>MEDIAN(H45:P45)</f>
        <v>2.5</v>
      </c>
      <c r="T45" s="12">
        <f>_xlfn.RANK.EQ(F45,$F$10:$F$131)</f>
        <v>100</v>
      </c>
      <c r="U45" s="12">
        <f>_xlfn.RANK.EQ(Q45,$Q$10:$Q$131)</f>
        <v>100</v>
      </c>
      <c r="V45" s="12">
        <f>_xlfn.RANK.EQ(R45,$R$10:$R$131)</f>
        <v>90</v>
      </c>
      <c r="W45" s="12">
        <f t="shared" si="0"/>
        <v>0</v>
      </c>
      <c r="X45" s="14" t="str">
        <f>IF(COUNTIF(H45:P45,5)&gt;0,1,"")</f>
        <v/>
      </c>
    </row>
    <row r="46" spans="1:24" x14ac:dyDescent="0.25">
      <c r="A46" s="24" t="s">
        <v>7</v>
      </c>
      <c r="B46" s="20"/>
      <c r="C46" s="1">
        <v>37</v>
      </c>
      <c r="E46" s="1">
        <v>37</v>
      </c>
      <c r="F46" s="15">
        <f>AVERAGE(H46:P46)</f>
        <v>4</v>
      </c>
      <c r="H46" s="11">
        <v>5</v>
      </c>
      <c r="I46" s="10">
        <v>5</v>
      </c>
      <c r="J46" s="13">
        <v>3</v>
      </c>
      <c r="K46" s="13" t="s">
        <v>7</v>
      </c>
      <c r="L46" s="26">
        <v>4</v>
      </c>
      <c r="M46" s="26" t="s">
        <v>7</v>
      </c>
      <c r="N46" s="28">
        <v>3</v>
      </c>
      <c r="O46" s="28">
        <v>4</v>
      </c>
      <c r="Q46" s="27">
        <f>(IF(H46&lt;&gt;"A",(H46-H$134)/H$135,0)+IF(I46&lt;&gt;"A",(I46-I$134)/I$135,0)+IF(J46&lt;&gt;"A",(J46-J$134)/J$135,0)+IF(K46&lt;&gt;"A",(K46-K$134)/K$135,0)+IF(L46&lt;&gt;"A",(L46-L$134)/L$135,0)+IF(M46&lt;&gt;"A",(M46-M$134)/M$135,0)+IF(N46&lt;&gt;"A",(N46-N$134)/N$135,0)+IF(O46&lt;&gt;"A",(O46-O$134)/O$135,0))/($S$5-COUNTIF(H46:P46,"A"))</f>
        <v>0.93492920670863688</v>
      </c>
      <c r="R46" s="12">
        <f>MEDIAN(H46:P46)</f>
        <v>4</v>
      </c>
      <c r="T46" s="12">
        <f>_xlfn.RANK.EQ(F46,$F$10:$F$131)</f>
        <v>2</v>
      </c>
      <c r="U46" s="12">
        <f>_xlfn.RANK.EQ(Q46,$Q$10:$Q$131)</f>
        <v>10</v>
      </c>
      <c r="V46" s="12">
        <f>_xlfn.RANK.EQ(R46,$R$10:$R$131)</f>
        <v>1</v>
      </c>
      <c r="W46" s="12">
        <f t="shared" si="0"/>
        <v>-8</v>
      </c>
      <c r="X46" s="14">
        <f>IF(COUNTIF(H46:P46,5)&gt;0,1,"")</f>
        <v>1</v>
      </c>
    </row>
    <row r="47" spans="1:24" x14ac:dyDescent="0.25">
      <c r="C47" s="1">
        <v>38</v>
      </c>
      <c r="E47" s="1">
        <v>38</v>
      </c>
      <c r="F47" s="15">
        <f>AVERAGE(H47:P47)</f>
        <v>2.375</v>
      </c>
      <c r="H47" s="11">
        <v>2</v>
      </c>
      <c r="I47" s="10">
        <v>3</v>
      </c>
      <c r="J47" s="13">
        <v>3</v>
      </c>
      <c r="K47" s="13">
        <v>2</v>
      </c>
      <c r="L47" s="26">
        <v>2</v>
      </c>
      <c r="M47" s="26">
        <v>2</v>
      </c>
      <c r="N47" s="28">
        <v>3</v>
      </c>
      <c r="O47" s="28">
        <v>2</v>
      </c>
      <c r="Q47" s="27">
        <f>(IF(H47&lt;&gt;"A",(H47-H$134)/H$135,0)+IF(I47&lt;&gt;"A",(I47-I$134)/I$135,0)+IF(J47&lt;&gt;"A",(J47-J$134)/J$135,0)+IF(K47&lt;&gt;"A",(K47-K$134)/K$135,0)+IF(L47&lt;&gt;"A",(L47-L$134)/L$135,0)+IF(M47&lt;&gt;"A",(M47-M$134)/M$135,0)+IF(N47&lt;&gt;"A",(N47-N$134)/N$135,0)+IF(O47&lt;&gt;"A",(O47-O$134)/O$135,0))/($S$5-COUNTIF(H47:P47,"A"))</f>
        <v>-0.70627343984597835</v>
      </c>
      <c r="R47" s="12">
        <f>MEDIAN(H47:P47)</f>
        <v>2</v>
      </c>
      <c r="T47" s="12">
        <f>_xlfn.RANK.EQ(F47,$F$10:$F$131)</f>
        <v>100</v>
      </c>
      <c r="U47" s="12">
        <f>_xlfn.RANK.EQ(Q47,$Q$10:$Q$131)</f>
        <v>103</v>
      </c>
      <c r="V47" s="12">
        <f>_xlfn.RANK.EQ(R47,$R$10:$R$131)</f>
        <v>97</v>
      </c>
      <c r="W47" s="12">
        <f t="shared" si="0"/>
        <v>-3</v>
      </c>
      <c r="X47" s="14" t="str">
        <f>IF(COUNTIF(H47:P47,5)&gt;0,1,"")</f>
        <v/>
      </c>
    </row>
    <row r="48" spans="1:24" x14ac:dyDescent="0.25">
      <c r="C48" s="1">
        <v>39</v>
      </c>
      <c r="E48" s="1">
        <v>39</v>
      </c>
      <c r="F48" s="15">
        <f>AVERAGE(H48:P48)</f>
        <v>2.875</v>
      </c>
      <c r="H48" s="11">
        <v>2</v>
      </c>
      <c r="I48" s="10">
        <v>4</v>
      </c>
      <c r="J48" s="13">
        <v>2</v>
      </c>
      <c r="K48" s="13">
        <v>2</v>
      </c>
      <c r="L48" s="26">
        <v>4</v>
      </c>
      <c r="M48" s="26">
        <v>3</v>
      </c>
      <c r="N48" s="28">
        <v>3</v>
      </c>
      <c r="O48" s="28">
        <v>3</v>
      </c>
      <c r="Q48" s="27">
        <f>(IF(H48&lt;&gt;"A",(H48-H$134)/H$135,0)+IF(I48&lt;&gt;"A",(I48-I$134)/I$135,0)+IF(J48&lt;&gt;"A",(J48-J$134)/J$135,0)+IF(K48&lt;&gt;"A",(K48-K$134)/K$135,0)+IF(L48&lt;&gt;"A",(L48-L$134)/L$135,0)+IF(M48&lt;&gt;"A",(M48-M$134)/M$135,0)+IF(N48&lt;&gt;"A",(N48-N$134)/N$135,0)+IF(O48&lt;&gt;"A",(O48-O$134)/O$135,0))/($S$5-COUNTIF(H48:P48,"A"))</f>
        <v>-0.19266876424036353</v>
      </c>
      <c r="R48" s="12">
        <f>MEDIAN(H48:P48)</f>
        <v>3</v>
      </c>
      <c r="T48" s="12">
        <f>_xlfn.RANK.EQ(F48,$F$10:$F$131)</f>
        <v>66</v>
      </c>
      <c r="U48" s="12">
        <f>_xlfn.RANK.EQ(Q48,$Q$10:$Q$131)</f>
        <v>76</v>
      </c>
      <c r="V48" s="12">
        <f>_xlfn.RANK.EQ(R48,$R$10:$R$131)</f>
        <v>41</v>
      </c>
      <c r="W48" s="12">
        <f t="shared" si="0"/>
        <v>-10</v>
      </c>
      <c r="X48" s="14" t="str">
        <f>IF(COUNTIF(H48:P48,5)&gt;0,1,"")</f>
        <v/>
      </c>
    </row>
    <row r="49" spans="1:24" x14ac:dyDescent="0.25">
      <c r="C49" s="1">
        <v>40</v>
      </c>
      <c r="E49" s="1">
        <v>40</v>
      </c>
      <c r="F49" s="15">
        <f>AVERAGE(H49:P49)</f>
        <v>3.25</v>
      </c>
      <c r="H49" s="11">
        <v>3</v>
      </c>
      <c r="I49" s="10">
        <v>4</v>
      </c>
      <c r="J49" s="13">
        <v>3</v>
      </c>
      <c r="K49" s="13">
        <v>2</v>
      </c>
      <c r="L49" s="26">
        <v>3</v>
      </c>
      <c r="M49" s="26">
        <v>3</v>
      </c>
      <c r="N49" s="28">
        <v>3</v>
      </c>
      <c r="O49" s="28">
        <v>5</v>
      </c>
      <c r="Q49" s="27">
        <f>(IF(H49&lt;&gt;"A",(H49-H$134)/H$135,0)+IF(I49&lt;&gt;"A",(I49-I$134)/I$135,0)+IF(J49&lt;&gt;"A",(J49-J$134)/J$135,0)+IF(K49&lt;&gt;"A",(K49-K$134)/K$135,0)+IF(L49&lt;&gt;"A",(L49-L$134)/L$135,0)+IF(M49&lt;&gt;"A",(M49-M$134)/M$135,0)+IF(N49&lt;&gt;"A",(N49-N$134)/N$135,0)+IF(O49&lt;&gt;"A",(O49-O$134)/O$135,0))/($S$5-COUNTIF(H49:P49,"A"))</f>
        <v>0.21266775562449752</v>
      </c>
      <c r="R49" s="12">
        <f>MEDIAN(H49:P49)</f>
        <v>3</v>
      </c>
      <c r="T49" s="12">
        <f>_xlfn.RANK.EQ(F49,$F$10:$F$131)</f>
        <v>45</v>
      </c>
      <c r="U49" s="12">
        <f>_xlfn.RANK.EQ(Q49,$Q$10:$Q$131)</f>
        <v>53</v>
      </c>
      <c r="V49" s="12">
        <f>_xlfn.RANK.EQ(R49,$R$10:$R$131)</f>
        <v>41</v>
      </c>
      <c r="W49" s="12">
        <f t="shared" si="0"/>
        <v>-8</v>
      </c>
      <c r="X49" s="14">
        <f>IF(COUNTIF(H49:P49,5)&gt;0,1,"")</f>
        <v>1</v>
      </c>
    </row>
    <row r="50" spans="1:24" x14ac:dyDescent="0.25">
      <c r="C50" s="1">
        <v>41</v>
      </c>
      <c r="E50" s="1">
        <v>41</v>
      </c>
      <c r="F50" s="15">
        <f>AVERAGE(H50:P50)</f>
        <v>2.875</v>
      </c>
      <c r="H50" s="11">
        <v>3</v>
      </c>
      <c r="I50" s="10">
        <v>3</v>
      </c>
      <c r="J50" s="13">
        <v>3</v>
      </c>
      <c r="K50" s="13">
        <v>2</v>
      </c>
      <c r="L50" s="26">
        <v>3</v>
      </c>
      <c r="M50" s="26">
        <v>3</v>
      </c>
      <c r="N50" s="28">
        <v>3</v>
      </c>
      <c r="O50" s="28">
        <v>3</v>
      </c>
      <c r="Q50" s="27">
        <f>(IF(H50&lt;&gt;"A",(H50-H$134)/H$135,0)+IF(I50&lt;&gt;"A",(I50-I$134)/I$135,0)+IF(J50&lt;&gt;"A",(J50-J$134)/J$135,0)+IF(K50&lt;&gt;"A",(K50-K$134)/K$135,0)+IF(L50&lt;&gt;"A",(L50-L$134)/L$135,0)+IF(M50&lt;&gt;"A",(M50-M$134)/M$135,0)+IF(N50&lt;&gt;"A",(N50-N$134)/N$135,0)+IF(O50&lt;&gt;"A",(O50-O$134)/O$135,0))/($S$5-COUNTIF(H50:P50,"A"))</f>
        <v>-0.14915988813963083</v>
      </c>
      <c r="R50" s="12">
        <f>MEDIAN(H50:P50)</f>
        <v>3</v>
      </c>
      <c r="T50" s="12">
        <f>_xlfn.RANK.EQ(F50,$F$10:$F$131)</f>
        <v>66</v>
      </c>
      <c r="U50" s="12">
        <f>_xlfn.RANK.EQ(Q50,$Q$10:$Q$131)</f>
        <v>72</v>
      </c>
      <c r="V50" s="12">
        <f>_xlfn.RANK.EQ(R50,$R$10:$R$131)</f>
        <v>41</v>
      </c>
      <c r="W50" s="12">
        <f t="shared" si="0"/>
        <v>-6</v>
      </c>
      <c r="X50" s="14" t="str">
        <f>IF(COUNTIF(H50:P50,5)&gt;0,1,"")</f>
        <v/>
      </c>
    </row>
    <row r="51" spans="1:24" x14ac:dyDescent="0.25">
      <c r="A51" s="24" t="s">
        <v>7</v>
      </c>
      <c r="B51" s="20"/>
      <c r="C51" s="1">
        <v>42</v>
      </c>
      <c r="E51" s="1">
        <v>42</v>
      </c>
      <c r="F51" s="15">
        <f>AVERAGE(H51:P51)</f>
        <v>3.625</v>
      </c>
      <c r="H51" s="11">
        <v>3</v>
      </c>
      <c r="I51" s="10">
        <v>5</v>
      </c>
      <c r="J51" s="13">
        <v>3</v>
      </c>
      <c r="K51" s="13">
        <v>4</v>
      </c>
      <c r="L51" s="26">
        <v>4</v>
      </c>
      <c r="M51" s="26">
        <v>3</v>
      </c>
      <c r="N51" s="28">
        <v>2</v>
      </c>
      <c r="O51" s="28">
        <v>5</v>
      </c>
      <c r="Q51" s="27">
        <f>(IF(H51&lt;&gt;"A",(H51-H$134)/H$135,0)+IF(I51&lt;&gt;"A",(I51-I$134)/I$135,0)+IF(J51&lt;&gt;"A",(J51-J$134)/J$135,0)+IF(K51&lt;&gt;"A",(K51-K$134)/K$135,0)+IF(L51&lt;&gt;"A",(L51-L$134)/L$135,0)+IF(M51&lt;&gt;"A",(M51-M$134)/M$135,0)+IF(N51&lt;&gt;"A",(N51-N$134)/N$135,0)+IF(O51&lt;&gt;"A",(O51-O$134)/O$135,0))/($S$5-COUNTIF(H51:P51,"A"))</f>
        <v>0.63142705579679592</v>
      </c>
      <c r="R51" s="12">
        <f>MEDIAN(H51:P51)</f>
        <v>3.5</v>
      </c>
      <c r="T51" s="12">
        <f>_xlfn.RANK.EQ(F51,$F$10:$F$131)</f>
        <v>21</v>
      </c>
      <c r="U51" s="12">
        <f>_xlfn.RANK.EQ(Q51,$Q$10:$Q$131)</f>
        <v>29</v>
      </c>
      <c r="V51" s="12">
        <f>_xlfn.RANK.EQ(R51,$R$10:$R$131)</f>
        <v>25</v>
      </c>
      <c r="W51" s="12">
        <f t="shared" si="0"/>
        <v>-8</v>
      </c>
      <c r="X51" s="14">
        <f>IF(COUNTIF(H51:P51,5)&gt;0,1,"")</f>
        <v>1</v>
      </c>
    </row>
    <row r="52" spans="1:24" x14ac:dyDescent="0.25">
      <c r="C52" s="1">
        <v>43</v>
      </c>
      <c r="E52" s="1">
        <v>43</v>
      </c>
      <c r="F52" s="15">
        <f>AVERAGE(H52:P52)</f>
        <v>3.2857142857142856</v>
      </c>
      <c r="H52" s="11">
        <v>3</v>
      </c>
      <c r="I52" s="10" t="s">
        <v>7</v>
      </c>
      <c r="J52" s="13">
        <v>3</v>
      </c>
      <c r="K52" s="13">
        <v>3</v>
      </c>
      <c r="L52" s="26">
        <v>4</v>
      </c>
      <c r="M52" s="26">
        <v>3</v>
      </c>
      <c r="N52" s="28">
        <v>3</v>
      </c>
      <c r="O52" s="28">
        <v>4</v>
      </c>
      <c r="Q52" s="27">
        <f>(IF(H52&lt;&gt;"A",(H52-H$134)/H$135,0)+IF(I52&lt;&gt;"A",(I52-I$134)/I$135,0)+IF(J52&lt;&gt;"A",(J52-J$134)/J$135,0)+IF(K52&lt;&gt;"A",(K52-K$134)/K$135,0)+IF(L52&lt;&gt;"A",(L52-L$134)/L$135,0)+IF(M52&lt;&gt;"A",(M52-M$134)/M$135,0)+IF(N52&lt;&gt;"A",(N52-N$134)/N$135,0)+IF(O52&lt;&gt;"A",(O52-O$134)/O$135,0))/($S$5-COUNTIF(H52:P52,"A"))</f>
        <v>0.34290302385116067</v>
      </c>
      <c r="R52" s="12">
        <f>MEDIAN(H52:P52)</f>
        <v>3</v>
      </c>
      <c r="T52" s="12">
        <f>_xlfn.RANK.EQ(F52,$F$10:$F$131)</f>
        <v>44</v>
      </c>
      <c r="U52" s="12">
        <f>_xlfn.RANK.EQ(Q52,$Q$10:$Q$131)</f>
        <v>45</v>
      </c>
      <c r="V52" s="12">
        <f>_xlfn.RANK.EQ(R52,$R$10:$R$131)</f>
        <v>41</v>
      </c>
      <c r="W52" s="12">
        <f t="shared" si="0"/>
        <v>-1</v>
      </c>
      <c r="X52" s="14" t="str">
        <f>IF(COUNTIF(H52:P52,5)&gt;0,1,"")</f>
        <v/>
      </c>
    </row>
    <row r="53" spans="1:24" x14ac:dyDescent="0.25">
      <c r="C53" s="1">
        <v>44</v>
      </c>
      <c r="E53" s="1">
        <v>44</v>
      </c>
      <c r="F53" s="15">
        <f>AVERAGE(H53:P53)</f>
        <v>3.625</v>
      </c>
      <c r="H53" s="11">
        <v>3</v>
      </c>
      <c r="I53" s="10">
        <v>4</v>
      </c>
      <c r="J53" s="13">
        <v>4</v>
      </c>
      <c r="K53" s="13">
        <v>3</v>
      </c>
      <c r="L53" s="26">
        <v>3</v>
      </c>
      <c r="M53" s="26">
        <v>3</v>
      </c>
      <c r="N53" s="28">
        <v>4</v>
      </c>
      <c r="O53" s="28">
        <v>5</v>
      </c>
      <c r="Q53" s="27">
        <f>(IF(H53&lt;&gt;"A",(H53-H$134)/H$135,0)+IF(I53&lt;&gt;"A",(I53-I$134)/I$135,0)+IF(J53&lt;&gt;"A",(J53-J$134)/J$135,0)+IF(K53&lt;&gt;"A",(K53-K$134)/K$135,0)+IF(L53&lt;&gt;"A",(L53-L$134)/L$135,0)+IF(M53&lt;&gt;"A",(M53-M$134)/M$135,0)+IF(N53&lt;&gt;"A",(N53-N$134)/N$135,0)+IF(O53&lt;&gt;"A",(O53-O$134)/O$135,0))/($S$5-COUNTIF(H53:P53,"A"))</f>
        <v>0.66572156197475552</v>
      </c>
      <c r="R53" s="12">
        <f>MEDIAN(H53:P53)</f>
        <v>3.5</v>
      </c>
      <c r="T53" s="12">
        <f>_xlfn.RANK.EQ(F53,$F$10:$F$131)</f>
        <v>21</v>
      </c>
      <c r="U53" s="12">
        <f>_xlfn.RANK.EQ(Q53,$Q$10:$Q$131)</f>
        <v>25</v>
      </c>
      <c r="V53" s="12">
        <f>_xlfn.RANK.EQ(R53,$R$10:$R$131)</f>
        <v>25</v>
      </c>
      <c r="W53" s="12">
        <f t="shared" si="0"/>
        <v>-4</v>
      </c>
      <c r="X53" s="14">
        <f>IF(COUNTIF(H53:P53,5)&gt;0,1,"")</f>
        <v>1</v>
      </c>
    </row>
    <row r="54" spans="1:24" x14ac:dyDescent="0.25">
      <c r="A54" s="24" t="s">
        <v>7</v>
      </c>
      <c r="B54" s="20"/>
      <c r="C54" s="1">
        <v>45</v>
      </c>
      <c r="E54" s="1">
        <v>45</v>
      </c>
      <c r="F54" s="15">
        <f>AVERAGE(H54:P54)</f>
        <v>4</v>
      </c>
      <c r="H54" s="11">
        <v>3</v>
      </c>
      <c r="I54" s="10">
        <v>5</v>
      </c>
      <c r="J54" s="13">
        <v>4</v>
      </c>
      <c r="K54" s="13" t="s">
        <v>7</v>
      </c>
      <c r="L54" s="26">
        <v>4</v>
      </c>
      <c r="M54" s="26">
        <v>3</v>
      </c>
      <c r="N54" s="28">
        <v>4</v>
      </c>
      <c r="O54" s="28">
        <v>5</v>
      </c>
      <c r="Q54" s="27">
        <f>(IF(H54&lt;&gt;"A",(H54-H$134)/H$135,0)+IF(I54&lt;&gt;"A",(I54-I$134)/I$135,0)+IF(J54&lt;&gt;"A",(J54-J$134)/J$135,0)+IF(K54&lt;&gt;"A",(K54-K$134)/K$135,0)+IF(L54&lt;&gt;"A",(L54-L$134)/L$135,0)+IF(M54&lt;&gt;"A",(M54-M$134)/M$135,0)+IF(N54&lt;&gt;"A",(N54-N$134)/N$135,0)+IF(O54&lt;&gt;"A",(O54-O$134)/O$135,0))/($S$5-COUNTIF(H54:P54,"A"))</f>
        <v>0.96853817147385934</v>
      </c>
      <c r="R54" s="12">
        <f>MEDIAN(H54:P54)</f>
        <v>4</v>
      </c>
      <c r="T54" s="12">
        <f>_xlfn.RANK.EQ(F54,$F$10:$F$131)</f>
        <v>2</v>
      </c>
      <c r="U54" s="12">
        <f>_xlfn.RANK.EQ(Q54,$Q$10:$Q$131)</f>
        <v>7</v>
      </c>
      <c r="V54" s="12">
        <f>_xlfn.RANK.EQ(R54,$R$10:$R$131)</f>
        <v>1</v>
      </c>
      <c r="W54" s="12">
        <f t="shared" si="0"/>
        <v>-5</v>
      </c>
      <c r="X54" s="14">
        <f>IF(COUNTIF(H54:P54,5)&gt;0,1,"")</f>
        <v>1</v>
      </c>
    </row>
    <row r="55" spans="1:24" x14ac:dyDescent="0.25">
      <c r="A55" s="24" t="s">
        <v>7</v>
      </c>
      <c r="B55" s="20"/>
      <c r="C55" s="1">
        <v>46</v>
      </c>
      <c r="E55" s="1">
        <v>46</v>
      </c>
      <c r="F55" s="15">
        <f>AVERAGE(H55:P55)</f>
        <v>3.875</v>
      </c>
      <c r="H55" s="11">
        <v>4</v>
      </c>
      <c r="I55" s="10">
        <v>5</v>
      </c>
      <c r="J55" s="13">
        <v>3</v>
      </c>
      <c r="K55" s="13">
        <v>3</v>
      </c>
      <c r="L55" s="26">
        <v>5</v>
      </c>
      <c r="M55" s="26">
        <v>4</v>
      </c>
      <c r="N55" s="28">
        <v>3</v>
      </c>
      <c r="O55" s="28">
        <v>4</v>
      </c>
      <c r="Q55" s="27">
        <f>(IF(H55&lt;&gt;"A",(H55-H$134)/H$135,0)+IF(I55&lt;&gt;"A",(I55-I$134)/I$135,0)+IF(J55&lt;&gt;"A",(J55-J$134)/J$135,0)+IF(K55&lt;&gt;"A",(K55-K$134)/K$135,0)+IF(L55&lt;&gt;"A",(L55-L$134)/L$135,0)+IF(M55&lt;&gt;"A",(M55-M$134)/M$135,0)+IF(N55&lt;&gt;"A",(N55-N$134)/N$135,0)+IF(O55&lt;&gt;"A",(O55-O$134)/O$135,0))/($S$5-COUNTIF(H55:P55,"A"))</f>
        <v>0.9326694839823636</v>
      </c>
      <c r="R55" s="12">
        <f>MEDIAN(H55:P55)</f>
        <v>4</v>
      </c>
      <c r="T55" s="12">
        <f>_xlfn.RANK.EQ(F55,$F$10:$F$131)</f>
        <v>8</v>
      </c>
      <c r="U55" s="12">
        <f>_xlfn.RANK.EQ(Q55,$Q$10:$Q$131)</f>
        <v>11</v>
      </c>
      <c r="V55" s="12">
        <f>_xlfn.RANK.EQ(R55,$R$10:$R$131)</f>
        <v>1</v>
      </c>
      <c r="W55" s="12">
        <f t="shared" si="0"/>
        <v>-3</v>
      </c>
      <c r="X55" s="14">
        <f>IF(COUNTIF(H55:P55,5)&gt;0,1,"")</f>
        <v>1</v>
      </c>
    </row>
    <row r="56" spans="1:24" x14ac:dyDescent="0.25">
      <c r="C56" s="1">
        <v>47</v>
      </c>
      <c r="E56" s="1">
        <v>47</v>
      </c>
      <c r="F56" s="15">
        <f>AVERAGE(H56:P56)</f>
        <v>1.875</v>
      </c>
      <c r="H56" s="11">
        <v>2</v>
      </c>
      <c r="I56" s="10">
        <v>3</v>
      </c>
      <c r="J56" s="13">
        <v>2</v>
      </c>
      <c r="K56" s="13">
        <v>1</v>
      </c>
      <c r="L56" s="26">
        <v>1</v>
      </c>
      <c r="M56" s="26">
        <v>3</v>
      </c>
      <c r="N56" s="28">
        <v>1</v>
      </c>
      <c r="O56" s="28">
        <v>2</v>
      </c>
      <c r="Q56" s="27">
        <f>(IF(H56&lt;&gt;"A",(H56-H$134)/H$135,0)+IF(I56&lt;&gt;"A",(I56-I$134)/I$135,0)+IF(J56&lt;&gt;"A",(J56-J$134)/J$135,0)+IF(K56&lt;&gt;"A",(K56-K$134)/K$135,0)+IF(L56&lt;&gt;"A",(L56-L$134)/L$135,0)+IF(M56&lt;&gt;"A",(M56-M$134)/M$135,0)+IF(N56&lt;&gt;"A",(N56-N$134)/N$135,0)+IF(O56&lt;&gt;"A",(O56-O$134)/O$135,0))/($S$5-COUNTIF(H56:P56,"A"))</f>
        <v>-1.2059792553788622</v>
      </c>
      <c r="R56" s="12">
        <f>MEDIAN(H56:P56)</f>
        <v>2</v>
      </c>
      <c r="T56" s="12">
        <f>_xlfn.RANK.EQ(F56,$F$10:$F$131)</f>
        <v>115</v>
      </c>
      <c r="U56" s="12">
        <f>_xlfn.RANK.EQ(Q56,$Q$10:$Q$131)</f>
        <v>115</v>
      </c>
      <c r="V56" s="12">
        <f>_xlfn.RANK.EQ(R56,$R$10:$R$131)</f>
        <v>97</v>
      </c>
      <c r="W56" s="12">
        <f t="shared" si="0"/>
        <v>0</v>
      </c>
      <c r="X56" s="14" t="str">
        <f>IF(COUNTIF(H56:P56,5)&gt;0,1,"")</f>
        <v/>
      </c>
    </row>
    <row r="57" spans="1:24" x14ac:dyDescent="0.25">
      <c r="C57" s="1">
        <v>48</v>
      </c>
      <c r="E57" s="1">
        <v>48</v>
      </c>
      <c r="F57" s="15">
        <f>AVERAGE(H57:P57)</f>
        <v>3.25</v>
      </c>
      <c r="H57" s="11">
        <v>3</v>
      </c>
      <c r="I57" s="10">
        <v>4</v>
      </c>
      <c r="J57" s="13">
        <v>2</v>
      </c>
      <c r="K57" s="13">
        <v>3</v>
      </c>
      <c r="L57" s="26">
        <v>5</v>
      </c>
      <c r="M57" s="26">
        <v>3</v>
      </c>
      <c r="N57" s="28">
        <v>3</v>
      </c>
      <c r="O57" s="28">
        <v>3</v>
      </c>
      <c r="Q57" s="27">
        <f>(IF(H57&lt;&gt;"A",(H57-H$134)/H$135,0)+IF(I57&lt;&gt;"A",(I57-I$134)/I$135,0)+IF(J57&lt;&gt;"A",(J57-J$134)/J$135,0)+IF(K57&lt;&gt;"A",(K57-K$134)/K$135,0)+IF(L57&lt;&gt;"A",(L57-L$134)/L$135,0)+IF(M57&lt;&gt;"A",(M57-M$134)/M$135,0)+IF(N57&lt;&gt;"A",(N57-N$134)/N$135,0)+IF(O57&lt;&gt;"A",(O57-O$134)/O$135,0))/($S$5-COUNTIF(H57:P57,"A"))</f>
        <v>0.20467182069812953</v>
      </c>
      <c r="R57" s="12">
        <f>MEDIAN(H57:P57)</f>
        <v>3</v>
      </c>
      <c r="T57" s="12">
        <f>_xlfn.RANK.EQ(F57,$F$10:$F$131)</f>
        <v>45</v>
      </c>
      <c r="U57" s="12">
        <f>_xlfn.RANK.EQ(Q57,$Q$10:$Q$131)</f>
        <v>54</v>
      </c>
      <c r="V57" s="12">
        <f>_xlfn.RANK.EQ(R57,$R$10:$R$131)</f>
        <v>41</v>
      </c>
      <c r="W57" s="12">
        <f t="shared" si="0"/>
        <v>-9</v>
      </c>
      <c r="X57" s="14">
        <f>IF(COUNTIF(H57:P57,5)&gt;0,1,"")</f>
        <v>1</v>
      </c>
    </row>
    <row r="58" spans="1:24" x14ac:dyDescent="0.25">
      <c r="C58" s="1">
        <v>49</v>
      </c>
      <c r="E58" s="1">
        <v>49</v>
      </c>
      <c r="F58" s="15">
        <f>AVERAGE(H58:P58)</f>
        <v>2.75</v>
      </c>
      <c r="H58" s="11">
        <v>4</v>
      </c>
      <c r="I58" s="10">
        <v>3</v>
      </c>
      <c r="J58" s="13">
        <v>3</v>
      </c>
      <c r="K58" s="13">
        <v>1</v>
      </c>
      <c r="L58" s="26">
        <v>2</v>
      </c>
      <c r="M58" s="26">
        <v>3</v>
      </c>
      <c r="N58" s="28">
        <v>2</v>
      </c>
      <c r="O58" s="28">
        <v>4</v>
      </c>
      <c r="Q58" s="27">
        <f>(IF(H58&lt;&gt;"A",(H58-H$134)/H$135,0)+IF(I58&lt;&gt;"A",(I58-I$134)/I$135,0)+IF(J58&lt;&gt;"A",(J58-J$134)/J$135,0)+IF(K58&lt;&gt;"A",(K58-K$134)/K$135,0)+IF(L58&lt;&gt;"A",(L58-L$134)/L$135,0)+IF(M58&lt;&gt;"A",(M58-M$134)/M$135,0)+IF(N58&lt;&gt;"A",(N58-N$134)/N$135,0)+IF(O58&lt;&gt;"A",(O58-O$134)/O$135,0))/($S$5-COUNTIF(H58:P58,"A"))</f>
        <v>-0.31421340767527828</v>
      </c>
      <c r="R58" s="12">
        <f>MEDIAN(H58:P58)</f>
        <v>3</v>
      </c>
      <c r="T58" s="12">
        <f>_xlfn.RANK.EQ(F58,$F$10:$F$131)</f>
        <v>77</v>
      </c>
      <c r="U58" s="12">
        <f>_xlfn.RANK.EQ(Q58,$Q$10:$Q$131)</f>
        <v>82</v>
      </c>
      <c r="V58" s="12">
        <f>_xlfn.RANK.EQ(R58,$R$10:$R$131)</f>
        <v>41</v>
      </c>
      <c r="W58" s="12">
        <f t="shared" si="0"/>
        <v>-5</v>
      </c>
      <c r="X58" s="14" t="str">
        <f>IF(COUNTIF(H58:P58,5)&gt;0,1,"")</f>
        <v/>
      </c>
    </row>
    <row r="59" spans="1:24" x14ac:dyDescent="0.25">
      <c r="C59" s="1">
        <v>50</v>
      </c>
      <c r="E59" s="1">
        <v>50</v>
      </c>
      <c r="F59" s="15">
        <f>AVERAGE(H59:P59)</f>
        <v>2.1428571428571428</v>
      </c>
      <c r="H59" s="11">
        <v>2</v>
      </c>
      <c r="I59" s="10">
        <v>3</v>
      </c>
      <c r="J59" s="13">
        <v>2</v>
      </c>
      <c r="K59" s="13">
        <v>2</v>
      </c>
      <c r="L59" s="26">
        <v>1</v>
      </c>
      <c r="M59" s="26">
        <v>3</v>
      </c>
      <c r="N59" s="28" t="s">
        <v>7</v>
      </c>
      <c r="O59" s="28">
        <v>2</v>
      </c>
      <c r="Q59" s="27">
        <f>(IF(H59&lt;&gt;"A",(H59-H$134)/H$135,0)+IF(I59&lt;&gt;"A",(I59-I$134)/I$135,0)+IF(J59&lt;&gt;"A",(J59-J$134)/J$135,0)+IF(K59&lt;&gt;"A",(K59-K$134)/K$135,0)+IF(L59&lt;&gt;"A",(L59-L$134)/L$135,0)+IF(M59&lt;&gt;"A",(M59-M$134)/M$135,0)+IF(N59&lt;&gt;"A",(N59-N$134)/N$135,0)+IF(O59&lt;&gt;"A",(O59-O$134)/O$135,0))/($S$5-COUNTIF(H59:P59,"A"))</f>
        <v>-0.88036407367653324</v>
      </c>
      <c r="R59" s="12">
        <f>MEDIAN(H59:P59)</f>
        <v>2</v>
      </c>
      <c r="T59" s="12">
        <f>_xlfn.RANK.EQ(F59,$F$10:$F$131)</f>
        <v>106</v>
      </c>
      <c r="U59" s="12">
        <f>_xlfn.RANK.EQ(Q59,$Q$10:$Q$131)</f>
        <v>106</v>
      </c>
      <c r="V59" s="12">
        <f>_xlfn.RANK.EQ(R59,$R$10:$R$131)</f>
        <v>97</v>
      </c>
      <c r="W59" s="12">
        <f t="shared" si="0"/>
        <v>0</v>
      </c>
      <c r="X59" s="14" t="str">
        <f>IF(COUNTIF(H59:P59,5)&gt;0,1,"")</f>
        <v/>
      </c>
    </row>
    <row r="60" spans="1:24" x14ac:dyDescent="0.25">
      <c r="C60" s="1">
        <v>51</v>
      </c>
      <c r="E60" s="1">
        <v>51</v>
      </c>
      <c r="F60" s="15">
        <f>AVERAGE(H60:P60)</f>
        <v>3</v>
      </c>
      <c r="H60" s="11">
        <v>2</v>
      </c>
      <c r="I60" s="10">
        <v>3</v>
      </c>
      <c r="J60" s="13">
        <v>4</v>
      </c>
      <c r="K60" s="13">
        <v>3</v>
      </c>
      <c r="L60" s="26">
        <v>3</v>
      </c>
      <c r="M60" s="26">
        <v>3</v>
      </c>
      <c r="N60" s="28">
        <v>3</v>
      </c>
      <c r="O60" s="28">
        <v>3</v>
      </c>
      <c r="Q60" s="27">
        <f>(IF(H60&lt;&gt;"A",(H60-H$134)/H$135,0)+IF(I60&lt;&gt;"A",(I60-I$134)/I$135,0)+IF(J60&lt;&gt;"A",(J60-J$134)/J$135,0)+IF(K60&lt;&gt;"A",(K60-K$134)/K$135,0)+IF(L60&lt;&gt;"A",(L60-L$134)/L$135,0)+IF(M60&lt;&gt;"A",(M60-M$134)/M$135,0)+IF(N60&lt;&gt;"A",(N60-N$134)/N$135,0)+IF(O60&lt;&gt;"A",(O60-O$134)/O$135,0))/($S$5-COUNTIF(H60:P60,"A"))</f>
        <v>3.8039391012920969E-2</v>
      </c>
      <c r="R60" s="12">
        <f>MEDIAN(H60:P60)</f>
        <v>3</v>
      </c>
      <c r="T60" s="12">
        <f>_xlfn.RANK.EQ(F60,$F$10:$F$131)</f>
        <v>59</v>
      </c>
      <c r="U60" s="12">
        <f>_xlfn.RANK.EQ(Q60,$Q$10:$Q$131)</f>
        <v>60</v>
      </c>
      <c r="V60" s="12">
        <f>_xlfn.RANK.EQ(R60,$R$10:$R$131)</f>
        <v>41</v>
      </c>
      <c r="W60" s="12">
        <f t="shared" si="0"/>
        <v>-1</v>
      </c>
      <c r="X60" s="14" t="str">
        <f>IF(COUNTIF(H60:P60,5)&gt;0,1,"")</f>
        <v/>
      </c>
    </row>
    <row r="61" spans="1:24" x14ac:dyDescent="0.25">
      <c r="C61" s="1">
        <v>52</v>
      </c>
      <c r="E61" s="1">
        <v>52</v>
      </c>
      <c r="F61" s="15">
        <f>AVERAGE(H61:P61)</f>
        <v>2.875</v>
      </c>
      <c r="H61" s="11">
        <v>2</v>
      </c>
      <c r="I61" s="10">
        <v>2</v>
      </c>
      <c r="J61" s="13">
        <v>3</v>
      </c>
      <c r="K61" s="13">
        <v>2</v>
      </c>
      <c r="L61" s="26">
        <v>4</v>
      </c>
      <c r="M61" s="26">
        <v>3</v>
      </c>
      <c r="N61" s="28">
        <v>4</v>
      </c>
      <c r="O61" s="28">
        <v>3</v>
      </c>
      <c r="Q61" s="27">
        <f>(IF(H61&lt;&gt;"A",(H61-H$134)/H$135,0)+IF(I61&lt;&gt;"A",(I61-I$134)/I$135,0)+IF(J61&lt;&gt;"A",(J61-J$134)/J$135,0)+IF(K61&lt;&gt;"A",(K61-K$134)/K$135,0)+IF(L61&lt;&gt;"A",(L61-L$134)/L$135,0)+IF(M61&lt;&gt;"A",(M61-M$134)/M$135,0)+IF(N61&lt;&gt;"A",(N61-N$134)/N$135,0)+IF(O61&lt;&gt;"A",(O61-O$134)/O$135,0))/($S$5-COUNTIF(H61:P61,"A"))</f>
        <v>-0.1540433779852442</v>
      </c>
      <c r="R61" s="12">
        <f>MEDIAN(H61:P61)</f>
        <v>3</v>
      </c>
      <c r="T61" s="12">
        <f>_xlfn.RANK.EQ(F61,$F$10:$F$131)</f>
        <v>66</v>
      </c>
      <c r="U61" s="12">
        <f>_xlfn.RANK.EQ(Q61,$Q$10:$Q$131)</f>
        <v>73</v>
      </c>
      <c r="V61" s="12">
        <f>_xlfn.RANK.EQ(R61,$R$10:$R$131)</f>
        <v>41</v>
      </c>
      <c r="W61" s="12">
        <f t="shared" si="0"/>
        <v>-7</v>
      </c>
      <c r="X61" s="14" t="str">
        <f>IF(COUNTIF(H61:P61,5)&gt;0,1,"")</f>
        <v/>
      </c>
    </row>
    <row r="62" spans="1:24" x14ac:dyDescent="0.25">
      <c r="C62" s="1">
        <v>53</v>
      </c>
      <c r="E62" s="1">
        <v>53</v>
      </c>
      <c r="F62" s="15">
        <f>AVERAGE(H62:P62)</f>
        <v>2.125</v>
      </c>
      <c r="H62" s="11">
        <v>2</v>
      </c>
      <c r="I62" s="10">
        <v>2</v>
      </c>
      <c r="J62" s="13">
        <v>2</v>
      </c>
      <c r="K62" s="13">
        <v>2</v>
      </c>
      <c r="L62" s="26">
        <v>1</v>
      </c>
      <c r="M62" s="26">
        <v>3</v>
      </c>
      <c r="N62" s="28">
        <v>1</v>
      </c>
      <c r="O62" s="28">
        <v>4</v>
      </c>
      <c r="Q62" s="27">
        <f>(IF(H62&lt;&gt;"A",(H62-H$134)/H$135,0)+IF(I62&lt;&gt;"A",(I62-I$134)/I$135,0)+IF(J62&lt;&gt;"A",(J62-J$134)/J$135,0)+IF(K62&lt;&gt;"A",(K62-K$134)/K$135,0)+IF(L62&lt;&gt;"A",(L62-L$134)/L$135,0)+IF(M62&lt;&gt;"A",(M62-M$134)/M$135,0)+IF(N62&lt;&gt;"A",(N62-N$134)/N$135,0)+IF(O62&lt;&gt;"A",(O62-O$134)/O$135,0))/($S$5-COUNTIF(H62:P62,"A"))</f>
        <v>-0.93834390217410379</v>
      </c>
      <c r="R62" s="12">
        <f>MEDIAN(H62:P62)</f>
        <v>2</v>
      </c>
      <c r="T62" s="12">
        <f>_xlfn.RANK.EQ(F62,$F$10:$F$131)</f>
        <v>107</v>
      </c>
      <c r="U62" s="12">
        <f>_xlfn.RANK.EQ(Q62,$Q$10:$Q$131)</f>
        <v>107</v>
      </c>
      <c r="V62" s="12">
        <f>_xlfn.RANK.EQ(R62,$R$10:$R$131)</f>
        <v>97</v>
      </c>
      <c r="W62" s="12">
        <f t="shared" si="0"/>
        <v>0</v>
      </c>
      <c r="X62" s="14" t="str">
        <f>IF(COUNTIF(H62:P62,5)&gt;0,1,"")</f>
        <v/>
      </c>
    </row>
    <row r="63" spans="1:24" x14ac:dyDescent="0.25">
      <c r="C63" s="1">
        <v>54</v>
      </c>
      <c r="E63" s="1">
        <v>54</v>
      </c>
      <c r="F63" s="15">
        <f>AVERAGE(H63:P63)</f>
        <v>2.375</v>
      </c>
      <c r="H63" s="11">
        <v>2</v>
      </c>
      <c r="I63" s="10">
        <v>3</v>
      </c>
      <c r="J63" s="13">
        <v>3</v>
      </c>
      <c r="K63" s="13">
        <v>2</v>
      </c>
      <c r="L63" s="26">
        <v>2</v>
      </c>
      <c r="M63" s="26">
        <v>3</v>
      </c>
      <c r="N63" s="28">
        <v>1</v>
      </c>
      <c r="O63" s="28">
        <v>3</v>
      </c>
      <c r="Q63" s="27">
        <f>(IF(H63&lt;&gt;"A",(H63-H$134)/H$135,0)+IF(I63&lt;&gt;"A",(I63-I$134)/I$135,0)+IF(J63&lt;&gt;"A",(J63-J$134)/J$135,0)+IF(K63&lt;&gt;"A",(K63-K$134)/K$135,0)+IF(L63&lt;&gt;"A",(L63-L$134)/L$135,0)+IF(M63&lt;&gt;"A",(M63-M$134)/M$135,0)+IF(N63&lt;&gt;"A",(N63-N$134)/N$135,0)+IF(O63&lt;&gt;"A",(O63-O$134)/O$135,0))/($S$5-COUNTIF(H63:P63,"A"))</f>
        <v>-0.66422122300545106</v>
      </c>
      <c r="R63" s="12">
        <f>MEDIAN(H63:P63)</f>
        <v>2.5</v>
      </c>
      <c r="T63" s="12">
        <f>_xlfn.RANK.EQ(F63,$F$10:$F$131)</f>
        <v>100</v>
      </c>
      <c r="U63" s="12">
        <f>_xlfn.RANK.EQ(Q63,$Q$10:$Q$131)</f>
        <v>102</v>
      </c>
      <c r="V63" s="12">
        <f>_xlfn.RANK.EQ(R63,$R$10:$R$131)</f>
        <v>90</v>
      </c>
      <c r="W63" s="12">
        <f t="shared" si="0"/>
        <v>-2</v>
      </c>
      <c r="X63" s="14" t="str">
        <f>IF(COUNTIF(H63:P63,5)&gt;0,1,"")</f>
        <v/>
      </c>
    </row>
    <row r="64" spans="1:24" x14ac:dyDescent="0.25">
      <c r="C64" s="1">
        <v>55</v>
      </c>
      <c r="E64" s="1">
        <v>55</v>
      </c>
      <c r="F64" s="15">
        <f>AVERAGE(H64:P64)</f>
        <v>3.625</v>
      </c>
      <c r="H64" s="11">
        <v>4</v>
      </c>
      <c r="I64" s="10">
        <v>3</v>
      </c>
      <c r="J64" s="13">
        <v>4</v>
      </c>
      <c r="K64" s="13">
        <v>3</v>
      </c>
      <c r="L64" s="26">
        <v>4</v>
      </c>
      <c r="M64" s="26">
        <v>4</v>
      </c>
      <c r="N64" s="28">
        <v>4</v>
      </c>
      <c r="O64" s="28">
        <v>3</v>
      </c>
      <c r="Q64" s="27">
        <f>(IF(H64&lt;&gt;"A",(H64-H$134)/H$135,0)+IF(I64&lt;&gt;"A",(I64-I$134)/I$135,0)+IF(J64&lt;&gt;"A",(J64-J$134)/J$135,0)+IF(K64&lt;&gt;"A",(K64-K$134)/K$135,0)+IF(L64&lt;&gt;"A",(L64-L$134)/L$135,0)+IF(M64&lt;&gt;"A",(M64-M$134)/M$135,0)+IF(N64&lt;&gt;"A",(N64-N$134)/N$135,0)+IF(O64&lt;&gt;"A",(O64-O$134)/O$135,0))/($S$5-COUNTIF(H64:P64,"A"))</f>
        <v>0.74367123686672398</v>
      </c>
      <c r="R64" s="12">
        <f>MEDIAN(H64:P64)</f>
        <v>4</v>
      </c>
      <c r="T64" s="12">
        <f>_xlfn.RANK.EQ(F64,$F$10:$F$131)</f>
        <v>21</v>
      </c>
      <c r="U64" s="12">
        <f>_xlfn.RANK.EQ(Q64,$Q$10:$Q$131)</f>
        <v>21</v>
      </c>
      <c r="V64" s="12">
        <f>_xlfn.RANK.EQ(R64,$R$10:$R$131)</f>
        <v>1</v>
      </c>
      <c r="W64" s="12">
        <f t="shared" si="0"/>
        <v>0</v>
      </c>
      <c r="X64" s="14" t="str">
        <f>IF(COUNTIF(H64:P64,5)&gt;0,1,"")</f>
        <v/>
      </c>
    </row>
    <row r="65" spans="1:24" x14ac:dyDescent="0.25">
      <c r="C65" s="1">
        <v>56</v>
      </c>
      <c r="E65" s="1">
        <v>56</v>
      </c>
      <c r="F65" s="15">
        <f>AVERAGE(H65:P65)</f>
        <v>2.875</v>
      </c>
      <c r="H65" s="11">
        <v>3</v>
      </c>
      <c r="I65" s="10">
        <v>4</v>
      </c>
      <c r="J65" s="13">
        <v>3</v>
      </c>
      <c r="K65" s="13">
        <v>2</v>
      </c>
      <c r="L65" s="26">
        <v>3</v>
      </c>
      <c r="M65" s="26">
        <v>3</v>
      </c>
      <c r="N65" s="28">
        <v>3</v>
      </c>
      <c r="O65" s="28">
        <v>2</v>
      </c>
      <c r="Q65" s="27">
        <f>(IF(H65&lt;&gt;"A",(H65-H$134)/H$135,0)+IF(I65&lt;&gt;"A",(I65-I$134)/I$135,0)+IF(J65&lt;&gt;"A",(J65-J$134)/J$135,0)+IF(K65&lt;&gt;"A",(K65-K$134)/K$135,0)+IF(L65&lt;&gt;"A",(L65-L$134)/L$135,0)+IF(M65&lt;&gt;"A",(M65-M$134)/M$135,0)+IF(N65&lt;&gt;"A",(N65-N$134)/N$135,0)+IF(O65&lt;&gt;"A",(O65-O$134)/O$135,0))/($S$5-COUNTIF(H65:P65,"A"))</f>
        <v>-0.13934094352625429</v>
      </c>
      <c r="R65" s="12">
        <f>MEDIAN(H65:P65)</f>
        <v>3</v>
      </c>
      <c r="T65" s="12">
        <f>_xlfn.RANK.EQ(F65,$F$10:$F$131)</f>
        <v>66</v>
      </c>
      <c r="U65" s="12">
        <f>_xlfn.RANK.EQ(Q65,$Q$10:$Q$131)</f>
        <v>71</v>
      </c>
      <c r="V65" s="12">
        <f>_xlfn.RANK.EQ(R65,$R$10:$R$131)</f>
        <v>41</v>
      </c>
      <c r="W65" s="12">
        <f t="shared" si="0"/>
        <v>-5</v>
      </c>
      <c r="X65" s="14" t="str">
        <f>IF(COUNTIF(H65:P65,5)&gt;0,1,"")</f>
        <v/>
      </c>
    </row>
    <row r="66" spans="1:24" x14ac:dyDescent="0.25">
      <c r="C66" s="1">
        <v>57</v>
      </c>
      <c r="E66" s="1">
        <v>57</v>
      </c>
      <c r="F66" s="15">
        <f>AVERAGE(H66:P66)</f>
        <v>3.25</v>
      </c>
      <c r="H66" s="11">
        <v>4</v>
      </c>
      <c r="I66" s="10">
        <v>3</v>
      </c>
      <c r="J66" s="13">
        <v>2</v>
      </c>
      <c r="K66" s="13">
        <v>3</v>
      </c>
      <c r="L66" s="26">
        <v>5</v>
      </c>
      <c r="M66" s="26">
        <v>4</v>
      </c>
      <c r="N66" s="28">
        <v>3</v>
      </c>
      <c r="O66" s="28">
        <v>2</v>
      </c>
      <c r="Q66" s="27">
        <f>(IF(H66&lt;&gt;"A",(H66-H$134)/H$135,0)+IF(I66&lt;&gt;"A",(I66-I$134)/I$135,0)+IF(J66&lt;&gt;"A",(J66-J$134)/J$135,0)+IF(K66&lt;&gt;"A",(K66-K$134)/K$135,0)+IF(L66&lt;&gt;"A",(L66-L$134)/L$135,0)+IF(M66&lt;&gt;"A",(M66-M$134)/M$135,0)+IF(N66&lt;&gt;"A",(N66-N$134)/N$135,0)+IF(O66&lt;&gt;"A",(O66-O$134)/O$135,0))/($S$5-COUNTIF(H66:P66,"A"))</f>
        <v>0.28967032831984024</v>
      </c>
      <c r="R66" s="12">
        <f>MEDIAN(H66:P66)</f>
        <v>3</v>
      </c>
      <c r="T66" s="12">
        <f>_xlfn.RANK.EQ(F66,$F$10:$F$131)</f>
        <v>45</v>
      </c>
      <c r="U66" s="12">
        <f>_xlfn.RANK.EQ(Q66,$Q$10:$Q$131)</f>
        <v>48</v>
      </c>
      <c r="V66" s="12">
        <f>_xlfn.RANK.EQ(R66,$R$10:$R$131)</f>
        <v>41</v>
      </c>
      <c r="W66" s="12">
        <f t="shared" si="0"/>
        <v>-3</v>
      </c>
      <c r="X66" s="14">
        <f>IF(COUNTIF(H66:P66,5)&gt;0,1,"")</f>
        <v>1</v>
      </c>
    </row>
    <row r="67" spans="1:24" x14ac:dyDescent="0.25">
      <c r="C67" s="1">
        <v>58</v>
      </c>
      <c r="E67" s="1">
        <v>58</v>
      </c>
      <c r="F67" s="15">
        <f>AVERAGE(H67:P67)</f>
        <v>2.625</v>
      </c>
      <c r="H67" s="11">
        <v>1</v>
      </c>
      <c r="I67" s="10">
        <v>3</v>
      </c>
      <c r="J67" s="13">
        <v>3</v>
      </c>
      <c r="K67" s="13">
        <v>3</v>
      </c>
      <c r="L67" s="26">
        <v>4</v>
      </c>
      <c r="M67" s="26">
        <v>3</v>
      </c>
      <c r="N67" s="28">
        <v>2</v>
      </c>
      <c r="O67" s="28">
        <v>2</v>
      </c>
      <c r="Q67" s="27">
        <f>(IF(H67&lt;&gt;"A",(H67-H$134)/H$135,0)+IF(I67&lt;&gt;"A",(I67-I$134)/I$135,0)+IF(J67&lt;&gt;"A",(J67-J$134)/J$135,0)+IF(K67&lt;&gt;"A",(K67-K$134)/K$135,0)+IF(L67&lt;&gt;"A",(L67-L$134)/L$135,0)+IF(M67&lt;&gt;"A",(M67-M$134)/M$135,0)+IF(N67&lt;&gt;"A",(N67-N$134)/N$135,0)+IF(O67&lt;&gt;"A",(O67-O$134)/O$135,0))/($S$5-COUNTIF(H67:P67,"A"))</f>
        <v>-0.38888030314929528</v>
      </c>
      <c r="R67" s="12">
        <f>MEDIAN(H67:P67)</f>
        <v>3</v>
      </c>
      <c r="T67" s="12">
        <f>_xlfn.RANK.EQ(F67,$F$10:$F$131)</f>
        <v>84</v>
      </c>
      <c r="U67" s="12">
        <f>_xlfn.RANK.EQ(Q67,$Q$10:$Q$131)</f>
        <v>87</v>
      </c>
      <c r="V67" s="12">
        <f>_xlfn.RANK.EQ(R67,$R$10:$R$131)</f>
        <v>41</v>
      </c>
      <c r="W67" s="12">
        <f t="shared" si="0"/>
        <v>-3</v>
      </c>
      <c r="X67" s="14" t="str">
        <f>IF(COUNTIF(H67:P67,5)&gt;0,1,"")</f>
        <v/>
      </c>
    </row>
    <row r="68" spans="1:24" x14ac:dyDescent="0.25">
      <c r="C68" s="1">
        <v>59</v>
      </c>
      <c r="E68" s="1">
        <v>59</v>
      </c>
      <c r="F68" s="15">
        <f>AVERAGE(H68:P68)</f>
        <v>2.75</v>
      </c>
      <c r="H68" s="11">
        <v>2</v>
      </c>
      <c r="I68" s="10">
        <v>3</v>
      </c>
      <c r="J68" s="13">
        <v>2</v>
      </c>
      <c r="K68" s="13">
        <v>3</v>
      </c>
      <c r="L68" s="26">
        <v>4</v>
      </c>
      <c r="M68" s="26">
        <v>3</v>
      </c>
      <c r="N68" s="28">
        <v>3</v>
      </c>
      <c r="O68" s="28">
        <v>2</v>
      </c>
      <c r="Q68" s="27">
        <f>(IF(H68&lt;&gt;"A",(H68-H$134)/H$135,0)+IF(I68&lt;&gt;"A",(I68-I$134)/I$135,0)+IF(J68&lt;&gt;"A",(J68-J$134)/J$135,0)+IF(K68&lt;&gt;"A",(K68-K$134)/K$135,0)+IF(L68&lt;&gt;"A",(L68-L$134)/L$135,0)+IF(M68&lt;&gt;"A",(M68-M$134)/M$135,0)+IF(N68&lt;&gt;"A",(N68-N$134)/N$135,0)+IF(O68&lt;&gt;"A",(O68-O$134)/O$135,0))/($S$5-COUNTIF(H68:P68,"A"))</f>
        <v>-0.27704211018635699</v>
      </c>
      <c r="R68" s="12">
        <f>MEDIAN(H68:P68)</f>
        <v>3</v>
      </c>
      <c r="T68" s="12">
        <f>_xlfn.RANK.EQ(F68,$F$10:$F$131)</f>
        <v>77</v>
      </c>
      <c r="U68" s="12">
        <f>_xlfn.RANK.EQ(Q68,$Q$10:$Q$131)</f>
        <v>80</v>
      </c>
      <c r="V68" s="12">
        <f>_xlfn.RANK.EQ(R68,$R$10:$R$131)</f>
        <v>41</v>
      </c>
      <c r="W68" s="12">
        <f t="shared" si="0"/>
        <v>-3</v>
      </c>
      <c r="X68" s="14" t="str">
        <f>IF(COUNTIF(H68:P68,5)&gt;0,1,"")</f>
        <v/>
      </c>
    </row>
    <row r="69" spans="1:24" x14ac:dyDescent="0.25">
      <c r="C69" s="1">
        <v>60</v>
      </c>
      <c r="E69" s="1">
        <v>60</v>
      </c>
      <c r="F69" s="15">
        <f>AVERAGE(H69:P69)</f>
        <v>2.5</v>
      </c>
      <c r="H69" s="11">
        <v>2</v>
      </c>
      <c r="I69" s="10">
        <v>4</v>
      </c>
      <c r="J69" s="13">
        <v>3</v>
      </c>
      <c r="K69" s="13">
        <v>2</v>
      </c>
      <c r="L69" s="26">
        <v>2</v>
      </c>
      <c r="M69" s="26">
        <v>3</v>
      </c>
      <c r="N69" s="28">
        <v>2</v>
      </c>
      <c r="O69" s="28">
        <v>2</v>
      </c>
      <c r="Q69" s="27">
        <f>(IF(H69&lt;&gt;"A",(H69-H$134)/H$135,0)+IF(I69&lt;&gt;"A",(I69-I$134)/I$135,0)+IF(J69&lt;&gt;"A",(J69-J$134)/J$135,0)+IF(K69&lt;&gt;"A",(K69-K$134)/K$135,0)+IF(L69&lt;&gt;"A",(L69-L$134)/L$135,0)+IF(M69&lt;&gt;"A",(M69-M$134)/M$135,0)+IF(N69&lt;&gt;"A",(N69-N$134)/N$135,0)+IF(O69&lt;&gt;"A",(O69-O$134)/O$135,0))/($S$5-COUNTIF(H69:P69,"A"))</f>
        <v>-0.51548287104446877</v>
      </c>
      <c r="R69" s="12">
        <f>MEDIAN(H69:P69)</f>
        <v>2</v>
      </c>
      <c r="T69" s="12">
        <f>_xlfn.RANK.EQ(F69,$F$10:$F$131)</f>
        <v>94</v>
      </c>
      <c r="U69" s="12">
        <f>_xlfn.RANK.EQ(Q69,$Q$10:$Q$131)</f>
        <v>95</v>
      </c>
      <c r="V69" s="12">
        <f>_xlfn.RANK.EQ(R69,$R$10:$R$131)</f>
        <v>97</v>
      </c>
      <c r="W69" s="12">
        <f t="shared" si="0"/>
        <v>-1</v>
      </c>
      <c r="X69" s="14" t="str">
        <f>IF(COUNTIF(H69:P69,5)&gt;0,1,"")</f>
        <v/>
      </c>
    </row>
    <row r="70" spans="1:24" x14ac:dyDescent="0.25">
      <c r="C70" s="1">
        <v>61</v>
      </c>
      <c r="E70" s="1">
        <v>61</v>
      </c>
      <c r="F70" s="15">
        <f>AVERAGE(H70:P70)</f>
        <v>2.875</v>
      </c>
      <c r="H70" s="13">
        <v>1</v>
      </c>
      <c r="I70" s="10">
        <v>3</v>
      </c>
      <c r="J70" s="13">
        <v>2</v>
      </c>
      <c r="K70" s="13">
        <v>3</v>
      </c>
      <c r="L70" s="26">
        <v>4</v>
      </c>
      <c r="M70" s="26">
        <v>3</v>
      </c>
      <c r="N70" s="28">
        <v>3</v>
      </c>
      <c r="O70" s="28">
        <v>4</v>
      </c>
      <c r="Q70" s="27">
        <f>(IF(H70&lt;&gt;"A",(H70-H$134)/H$135,0)+IF(I70&lt;&gt;"A",(I70-I$134)/I$135,0)+IF(J70&lt;&gt;"A",(J70-J$134)/J$135,0)+IF(K70&lt;&gt;"A",(K70-K$134)/K$135,0)+IF(L70&lt;&gt;"A",(L70-L$134)/L$135,0)+IF(M70&lt;&gt;"A",(M70-M$134)/M$135,0)+IF(N70&lt;&gt;"A",(N70-N$134)/N$135,0)+IF(O70&lt;&gt;"A",(O70-O$134)/O$135,0))/($S$5-COUNTIF(H70:P70,"A"))</f>
        <v>-0.16930476393595609</v>
      </c>
      <c r="R70" s="12">
        <f>MEDIAN(H70:P70)</f>
        <v>3</v>
      </c>
      <c r="T70" s="12">
        <f>_xlfn.RANK.EQ(F70,$F$10:$F$131)</f>
        <v>66</v>
      </c>
      <c r="U70" s="12">
        <f>_xlfn.RANK.EQ(Q70,$Q$10:$Q$131)</f>
        <v>75</v>
      </c>
      <c r="V70" s="12">
        <f>_xlfn.RANK.EQ(R70,$R$10:$R$131)</f>
        <v>41</v>
      </c>
      <c r="W70" s="12">
        <f t="shared" si="0"/>
        <v>-9</v>
      </c>
      <c r="X70" s="14" t="str">
        <f>IF(COUNTIF(H70:P70,5)&gt;0,1,"")</f>
        <v/>
      </c>
    </row>
    <row r="71" spans="1:24" x14ac:dyDescent="0.25">
      <c r="C71" s="1">
        <v>62</v>
      </c>
      <c r="E71" s="1">
        <v>62</v>
      </c>
      <c r="F71" s="15">
        <f>AVERAGE(H71:P71)</f>
        <v>3</v>
      </c>
      <c r="H71" s="13">
        <v>3</v>
      </c>
      <c r="I71" s="10">
        <v>3</v>
      </c>
      <c r="J71" s="13">
        <v>2</v>
      </c>
      <c r="K71" s="13">
        <v>3</v>
      </c>
      <c r="L71" s="26">
        <v>4</v>
      </c>
      <c r="M71" s="26">
        <v>3</v>
      </c>
      <c r="N71" s="28">
        <v>3</v>
      </c>
      <c r="O71" s="28">
        <v>3</v>
      </c>
      <c r="Q71" s="27">
        <f>(IF(H71&lt;&gt;"A",(H71-H$134)/H$135,0)+IF(I71&lt;&gt;"A",(I71-I$134)/I$135,0)+IF(J71&lt;&gt;"A",(J71-J$134)/J$135,0)+IF(K71&lt;&gt;"A",(K71-K$134)/K$135,0)+IF(L71&lt;&gt;"A",(L71-L$134)/L$135,0)+IF(M71&lt;&gt;"A",(M71-M$134)/M$135,0)+IF(N71&lt;&gt;"A",(N71-N$134)/N$135,0)+IF(O71&lt;&gt;"A",(O71-O$134)/O$135,0))/($S$5-COUNTIF(H71:P71,"A"))</f>
        <v>-3.2770757286005973E-2</v>
      </c>
      <c r="R71" s="12">
        <f>MEDIAN(H71:P71)</f>
        <v>3</v>
      </c>
      <c r="T71" s="12">
        <f>_xlfn.RANK.EQ(F71,$F$10:$F$131)</f>
        <v>59</v>
      </c>
      <c r="U71" s="12">
        <f>_xlfn.RANK.EQ(Q71,$Q$10:$Q$131)</f>
        <v>64</v>
      </c>
      <c r="V71" s="12">
        <f>_xlfn.RANK.EQ(R71,$R$10:$R$131)</f>
        <v>41</v>
      </c>
      <c r="W71" s="12">
        <f t="shared" si="0"/>
        <v>-5</v>
      </c>
      <c r="X71" s="14" t="str">
        <f>IF(COUNTIF(H71:P71,5)&gt;0,1,"")</f>
        <v/>
      </c>
    </row>
    <row r="72" spans="1:24" x14ac:dyDescent="0.25">
      <c r="C72" s="1">
        <v>63</v>
      </c>
      <c r="E72" s="1">
        <v>63</v>
      </c>
      <c r="F72" s="15">
        <f>AVERAGE(H72:P72)</f>
        <v>2.625</v>
      </c>
      <c r="H72" s="13">
        <v>2</v>
      </c>
      <c r="I72" s="10">
        <v>2</v>
      </c>
      <c r="J72" s="13">
        <v>2</v>
      </c>
      <c r="K72" s="13">
        <v>3</v>
      </c>
      <c r="L72" s="26">
        <v>2</v>
      </c>
      <c r="M72" s="26">
        <v>2</v>
      </c>
      <c r="N72" s="28">
        <v>4</v>
      </c>
      <c r="O72" s="28">
        <v>4</v>
      </c>
      <c r="Q72" s="27">
        <f>(IF(H72&lt;&gt;"A",(H72-H$134)/H$135,0)+IF(I72&lt;&gt;"A",(I72-I$134)/I$135,0)+IF(J72&lt;&gt;"A",(J72-J$134)/J$135,0)+IF(K72&lt;&gt;"A",(K72-K$134)/K$135,0)+IF(L72&lt;&gt;"A",(L72-L$134)/L$135,0)+IF(M72&lt;&gt;"A",(M72-M$134)/M$135,0)+IF(N72&lt;&gt;"A",(N72-N$134)/N$135,0)+IF(O72&lt;&gt;"A",(O72-O$134)/O$135,0))/($S$5-COUNTIF(H72:P72,"A"))</f>
        <v>-0.45373501352838197</v>
      </c>
      <c r="R72" s="12">
        <f>MEDIAN(H72:P72)</f>
        <v>2</v>
      </c>
      <c r="T72" s="12">
        <f>_xlfn.RANK.EQ(F72,$F$10:$F$131)</f>
        <v>84</v>
      </c>
      <c r="U72" s="12">
        <f>_xlfn.RANK.EQ(Q72,$Q$10:$Q$131)</f>
        <v>92</v>
      </c>
      <c r="V72" s="12">
        <f>_xlfn.RANK.EQ(R72,$R$10:$R$131)</f>
        <v>97</v>
      </c>
      <c r="W72" s="12">
        <f t="shared" si="0"/>
        <v>-8</v>
      </c>
      <c r="X72" s="14" t="str">
        <f>IF(COUNTIF(H72:P72,5)&gt;0,1,"")</f>
        <v/>
      </c>
    </row>
    <row r="73" spans="1:24" x14ac:dyDescent="0.25">
      <c r="C73" s="1">
        <v>64</v>
      </c>
      <c r="E73" s="1">
        <v>64</v>
      </c>
      <c r="F73" s="15">
        <f>AVERAGE(H73:P73)</f>
        <v>1.875</v>
      </c>
      <c r="H73" s="13">
        <v>1</v>
      </c>
      <c r="I73" s="10">
        <v>2</v>
      </c>
      <c r="J73" s="13">
        <v>2</v>
      </c>
      <c r="K73" s="13">
        <v>1</v>
      </c>
      <c r="L73" s="26">
        <v>3</v>
      </c>
      <c r="M73" s="26">
        <v>2</v>
      </c>
      <c r="N73" s="28">
        <v>2</v>
      </c>
      <c r="O73" s="28">
        <v>2</v>
      </c>
      <c r="Q73" s="27">
        <f>(IF(H73&lt;&gt;"A",(H73-H$134)/H$135,0)+IF(I73&lt;&gt;"A",(I73-I$134)/I$135,0)+IF(J73&lt;&gt;"A",(J73-J$134)/J$135,0)+IF(K73&lt;&gt;"A",(K73-K$134)/K$135,0)+IF(L73&lt;&gt;"A",(L73-L$134)/L$135,0)+IF(M73&lt;&gt;"A",(M73-M$134)/M$135,0)+IF(N73&lt;&gt;"A",(N73-N$134)/N$135,0)+IF(O73&lt;&gt;"A",(O73-O$134)/O$135,0))/($S$5-COUNTIF(H73:P73,"A"))</f>
        <v>-1.3031301433894553</v>
      </c>
      <c r="R73" s="12">
        <f>MEDIAN(H73:P73)</f>
        <v>2</v>
      </c>
      <c r="T73" s="12">
        <f>_xlfn.RANK.EQ(F73,$F$10:$F$131)</f>
        <v>115</v>
      </c>
      <c r="U73" s="12">
        <f>_xlfn.RANK.EQ(Q73,$Q$10:$Q$131)</f>
        <v>118</v>
      </c>
      <c r="V73" s="12">
        <f>_xlfn.RANK.EQ(R73,$R$10:$R$131)</f>
        <v>97</v>
      </c>
      <c r="W73" s="12">
        <f t="shared" si="0"/>
        <v>-3</v>
      </c>
      <c r="X73" s="14" t="str">
        <f>IF(COUNTIF(H73:P73,5)&gt;0,1,"")</f>
        <v/>
      </c>
    </row>
    <row r="74" spans="1:24" x14ac:dyDescent="0.25">
      <c r="C74" s="1">
        <v>65</v>
      </c>
      <c r="E74" s="1">
        <v>65</v>
      </c>
      <c r="F74" s="15">
        <f>AVERAGE(H74:P74)</f>
        <v>2.125</v>
      </c>
      <c r="H74" s="13">
        <v>1</v>
      </c>
      <c r="I74" s="10">
        <v>3</v>
      </c>
      <c r="J74" s="13">
        <v>2</v>
      </c>
      <c r="K74" s="13">
        <v>2</v>
      </c>
      <c r="L74" s="26">
        <v>3</v>
      </c>
      <c r="M74" s="26">
        <v>2</v>
      </c>
      <c r="N74" s="28">
        <v>2</v>
      </c>
      <c r="O74" s="28">
        <v>2</v>
      </c>
      <c r="Q74" s="27">
        <f>(IF(H74&lt;&gt;"A",(H74-H$134)/H$135,0)+IF(I74&lt;&gt;"A",(I74-I$134)/I$135,0)+IF(J74&lt;&gt;"A",(J74-J$134)/J$135,0)+IF(K74&lt;&gt;"A",(K74-K$134)/K$135,0)+IF(L74&lt;&gt;"A",(L74-L$134)/L$135,0)+IF(M74&lt;&gt;"A",(M74-M$134)/M$135,0)+IF(N74&lt;&gt;"A",(N74-N$134)/N$135,0)+IF(O74&lt;&gt;"A",(O74-O$134)/O$135,0))/($S$5-COUNTIF(H74:P74,"A"))</f>
        <v>-1.0158569009579439</v>
      </c>
      <c r="R74" s="12">
        <f>MEDIAN(H74:P74)</f>
        <v>2</v>
      </c>
      <c r="T74" s="12">
        <f>_xlfn.RANK.EQ(F74,$F$10:$F$131)</f>
        <v>107</v>
      </c>
      <c r="U74" s="12">
        <f>_xlfn.RANK.EQ(Q74,$Q$10:$Q$131)</f>
        <v>111</v>
      </c>
      <c r="V74" s="12">
        <f>_xlfn.RANK.EQ(R74,$R$10:$R$131)</f>
        <v>97</v>
      </c>
      <c r="W74" s="12">
        <f t="shared" si="0"/>
        <v>-4</v>
      </c>
      <c r="X74" s="14" t="str">
        <f>IF(COUNTIF(H74:P74,5)&gt;0,1,"")</f>
        <v/>
      </c>
    </row>
    <row r="75" spans="1:24" x14ac:dyDescent="0.25">
      <c r="C75" s="1">
        <v>66</v>
      </c>
      <c r="E75" s="1">
        <v>66</v>
      </c>
      <c r="F75" s="15">
        <f>AVERAGE(H75:P75)</f>
        <v>2.625</v>
      </c>
      <c r="H75" s="13">
        <v>2</v>
      </c>
      <c r="I75" s="10">
        <v>3</v>
      </c>
      <c r="J75" s="13">
        <v>3</v>
      </c>
      <c r="K75" s="13">
        <v>2</v>
      </c>
      <c r="L75" s="26">
        <v>2</v>
      </c>
      <c r="M75" s="26">
        <v>3</v>
      </c>
      <c r="N75" s="28">
        <v>3</v>
      </c>
      <c r="O75" s="28">
        <v>3</v>
      </c>
      <c r="Q75" s="27">
        <f>(IF(H75&lt;&gt;"A",(H75-H$134)/H$135,0)+IF(I75&lt;&gt;"A",(I75-I$134)/I$135,0)+IF(J75&lt;&gt;"A",(J75-J$134)/J$135,0)+IF(K75&lt;&gt;"A",(K75-K$134)/K$135,0)+IF(L75&lt;&gt;"A",(L75-L$134)/L$135,0)+IF(M75&lt;&gt;"A",(M75-M$134)/M$135,0)+IF(N75&lt;&gt;"A",(N75-N$134)/N$135,0)+IF(O75&lt;&gt;"A",(O75-O$134)/O$135,0))/($S$5-COUNTIF(H75:P75,"A"))</f>
        <v>-0.38638240831023962</v>
      </c>
      <c r="R75" s="12">
        <f>MEDIAN(H75:P75)</f>
        <v>3</v>
      </c>
      <c r="T75" s="12">
        <f>_xlfn.RANK.EQ(F75,$F$10:$F$131)</f>
        <v>84</v>
      </c>
      <c r="U75" s="12">
        <f t="shared" ref="U75:U131" si="1">_xlfn.RANK.EQ(Q75,$Q$10:$Q$131)</f>
        <v>86</v>
      </c>
      <c r="V75" s="12">
        <f t="shared" ref="V75:V131" si="2">_xlfn.RANK.EQ(R75,$R$10:$R$131)</f>
        <v>41</v>
      </c>
      <c r="W75" s="12">
        <f t="shared" ref="W75:W131" si="3">T75-U75</f>
        <v>-2</v>
      </c>
      <c r="X75" s="14" t="str">
        <f>IF(COUNTIF(H75:P75,5)&gt;0,1,"")</f>
        <v/>
      </c>
    </row>
    <row r="76" spans="1:24" x14ac:dyDescent="0.25">
      <c r="A76" s="24" t="s">
        <v>7</v>
      </c>
      <c r="B76" s="20"/>
      <c r="C76" s="1">
        <v>67</v>
      </c>
      <c r="E76" s="1">
        <v>67</v>
      </c>
      <c r="F76" s="15">
        <f>AVERAGE(H76:P76)</f>
        <v>3.75</v>
      </c>
      <c r="H76" s="13">
        <v>4</v>
      </c>
      <c r="I76" s="10">
        <v>4</v>
      </c>
      <c r="J76" s="13">
        <v>3</v>
      </c>
      <c r="K76" s="13">
        <v>4</v>
      </c>
      <c r="L76" s="26">
        <v>4</v>
      </c>
      <c r="M76" s="26">
        <v>4</v>
      </c>
      <c r="N76" s="28">
        <v>3</v>
      </c>
      <c r="O76" s="28">
        <v>4</v>
      </c>
      <c r="Q76" s="27">
        <f>(IF(H76&lt;&gt;"A",(H76-H$134)/H$135,0)+IF(I76&lt;&gt;"A",(I76-I$134)/I$135,0)+IF(J76&lt;&gt;"A",(J76-J$134)/J$135,0)+IF(K76&lt;&gt;"A",(K76-K$134)/K$135,0)+IF(L76&lt;&gt;"A",(L76-L$134)/L$135,0)+IF(M76&lt;&gt;"A",(M76-M$134)/M$135,0)+IF(N76&lt;&gt;"A",(N76-N$134)/N$135,0)+IF(O76&lt;&gt;"A",(O76-O$134)/O$135,0))/($S$5-COUNTIF(H76:P76,"A"))</f>
        <v>0.85534497076611249</v>
      </c>
      <c r="R76" s="12">
        <f>MEDIAN(H76:P76)</f>
        <v>4</v>
      </c>
      <c r="T76" s="12">
        <f>_xlfn.RANK.EQ(F76,$F$10:$F$131)</f>
        <v>14</v>
      </c>
      <c r="U76" s="12">
        <f t="shared" si="1"/>
        <v>14</v>
      </c>
      <c r="V76" s="12">
        <f t="shared" si="2"/>
        <v>1</v>
      </c>
      <c r="W76" s="12">
        <f t="shared" si="3"/>
        <v>0</v>
      </c>
      <c r="X76" s="14" t="str">
        <f>IF(COUNTIF(H76:P76,5)&gt;0,1,"")</f>
        <v/>
      </c>
    </row>
    <row r="77" spans="1:24" x14ac:dyDescent="0.25">
      <c r="C77" s="1">
        <v>68</v>
      </c>
      <c r="E77" s="1">
        <v>68</v>
      </c>
      <c r="F77" s="15">
        <f>AVERAGE(H77:P77)</f>
        <v>3</v>
      </c>
      <c r="H77" s="13">
        <v>2</v>
      </c>
      <c r="I77" s="10">
        <v>4</v>
      </c>
      <c r="J77" s="13">
        <v>4</v>
      </c>
      <c r="K77" s="13">
        <v>3</v>
      </c>
      <c r="L77" s="26">
        <v>3</v>
      </c>
      <c r="M77" s="26">
        <v>3</v>
      </c>
      <c r="N77" s="28">
        <v>3</v>
      </c>
      <c r="O77" s="28">
        <v>2</v>
      </c>
      <c r="Q77" s="27">
        <f>(IF(H77&lt;&gt;"A",(H77-H$134)/H$135,0)+IF(I77&lt;&gt;"A",(I77-I$134)/I$135,0)+IF(J77&lt;&gt;"A",(J77-J$134)/J$135,0)+IF(K77&lt;&gt;"A",(K77-K$134)/K$135,0)+IF(L77&lt;&gt;"A",(L77-L$134)/L$135,0)+IF(M77&lt;&gt;"A",(M77-M$134)/M$135,0)+IF(N77&lt;&gt;"A",(N77-N$134)/N$135,0)+IF(O77&lt;&gt;"A",(O77-O$134)/O$135,0))/($S$5-COUNTIF(H77:P77,"A"))</f>
        <v>4.7858335626297516E-2</v>
      </c>
      <c r="R77" s="12">
        <f>MEDIAN(H77:P77)</f>
        <v>3</v>
      </c>
      <c r="T77" s="12">
        <f>_xlfn.RANK.EQ(F77,$F$10:$F$131)</f>
        <v>59</v>
      </c>
      <c r="U77" s="12">
        <f t="shared" si="1"/>
        <v>59</v>
      </c>
      <c r="V77" s="12">
        <f t="shared" si="2"/>
        <v>41</v>
      </c>
      <c r="W77" s="12">
        <f t="shared" si="3"/>
        <v>0</v>
      </c>
      <c r="X77" s="14" t="str">
        <f>IF(COUNTIF(H77:P77,5)&gt;0,1,"")</f>
        <v/>
      </c>
    </row>
    <row r="78" spans="1:24" x14ac:dyDescent="0.25">
      <c r="C78" s="1">
        <v>69</v>
      </c>
      <c r="E78" s="1">
        <v>69</v>
      </c>
      <c r="F78" s="15">
        <f>AVERAGE(H78:P78)</f>
        <v>3.5</v>
      </c>
      <c r="H78" s="13">
        <v>3</v>
      </c>
      <c r="I78" s="10">
        <v>4</v>
      </c>
      <c r="J78" s="13">
        <v>3</v>
      </c>
      <c r="K78" s="13">
        <v>3</v>
      </c>
      <c r="L78" s="26">
        <v>5</v>
      </c>
      <c r="M78" s="26">
        <v>3</v>
      </c>
      <c r="N78" s="28">
        <v>3</v>
      </c>
      <c r="O78" s="28">
        <v>4</v>
      </c>
      <c r="Q78" s="27">
        <f>(IF(H78&lt;&gt;"A",(H78-H$134)/H$135,0)+IF(I78&lt;&gt;"A",(I78-I$134)/I$135,0)+IF(J78&lt;&gt;"A",(J78-J$134)/J$135,0)+IF(K78&lt;&gt;"A",(K78-K$134)/K$135,0)+IF(L78&lt;&gt;"A",(L78-L$134)/L$135,0)+IF(M78&lt;&gt;"A",(M78-M$134)/M$135,0)+IF(N78&lt;&gt;"A",(N78-N$134)/N$135,0)+IF(O78&lt;&gt;"A",(O78-O$134)/O$135,0))/($S$5-COUNTIF(H78:P78,"A"))</f>
        <v>0.47602438798314795</v>
      </c>
      <c r="R78" s="12">
        <f>MEDIAN(H78:P78)</f>
        <v>3</v>
      </c>
      <c r="T78" s="12">
        <f>_xlfn.RANK.EQ(F78,$F$10:$F$131)</f>
        <v>31</v>
      </c>
      <c r="U78" s="12">
        <f t="shared" si="1"/>
        <v>37</v>
      </c>
      <c r="V78" s="12">
        <f t="shared" si="2"/>
        <v>41</v>
      </c>
      <c r="W78" s="12">
        <f t="shared" si="3"/>
        <v>-6</v>
      </c>
      <c r="X78" s="14">
        <f>IF(COUNTIF(H78:P78,5)&gt;0,1,"")</f>
        <v>1</v>
      </c>
    </row>
    <row r="79" spans="1:24" x14ac:dyDescent="0.25">
      <c r="C79" s="1">
        <v>70</v>
      </c>
      <c r="E79" s="1">
        <v>70</v>
      </c>
      <c r="F79" s="15">
        <f>AVERAGE(H79:P79)</f>
        <v>3</v>
      </c>
      <c r="H79" s="13">
        <v>2</v>
      </c>
      <c r="I79" s="10">
        <v>4</v>
      </c>
      <c r="J79" s="13">
        <v>2</v>
      </c>
      <c r="K79" s="13">
        <v>3</v>
      </c>
      <c r="L79" s="26">
        <v>4</v>
      </c>
      <c r="M79" s="26">
        <v>3</v>
      </c>
      <c r="N79" s="28">
        <v>3</v>
      </c>
      <c r="O79" s="28">
        <v>3</v>
      </c>
      <c r="Q79" s="27">
        <f>(IF(H79&lt;&gt;"A",(H79-H$134)/H$135,0)+IF(I79&lt;&gt;"A",(I79-I$134)/I$135,0)+IF(J79&lt;&gt;"A",(J79-J$134)/J$135,0)+IF(K79&lt;&gt;"A",(K79-K$134)/K$135,0)+IF(L79&lt;&gt;"A",(L79-L$134)/L$135,0)+IF(M79&lt;&gt;"A",(M79-M$134)/M$135,0)+IF(N79&lt;&gt;"A",(N79-N$134)/N$135,0)+IF(O79&lt;&gt;"A",(O79-O$134)/O$135,0))/($S$5-COUNTIF(H79:P79,"A"))</f>
        <v>-3.2550699472479204E-2</v>
      </c>
      <c r="R79" s="12">
        <f>MEDIAN(H79:P79)</f>
        <v>3</v>
      </c>
      <c r="T79" s="12">
        <f>_xlfn.RANK.EQ(F79,$F$10:$F$131)</f>
        <v>59</v>
      </c>
      <c r="U79" s="12">
        <f t="shared" si="1"/>
        <v>63</v>
      </c>
      <c r="V79" s="12">
        <f t="shared" si="2"/>
        <v>41</v>
      </c>
      <c r="W79" s="12">
        <f t="shared" si="3"/>
        <v>-4</v>
      </c>
      <c r="X79" s="14" t="str">
        <f>IF(COUNTIF(H79:P79,5)&gt;0,1,"")</f>
        <v/>
      </c>
    </row>
    <row r="80" spans="1:24" x14ac:dyDescent="0.25">
      <c r="C80" s="1">
        <v>71</v>
      </c>
      <c r="E80" s="1">
        <v>71</v>
      </c>
      <c r="F80" s="15">
        <f>AVERAGE(H80:P80)</f>
        <v>2.75</v>
      </c>
      <c r="H80" s="13">
        <v>2</v>
      </c>
      <c r="I80" s="10">
        <v>3</v>
      </c>
      <c r="J80" s="13">
        <v>2</v>
      </c>
      <c r="K80" s="13">
        <v>3</v>
      </c>
      <c r="L80" s="26">
        <v>3</v>
      </c>
      <c r="M80" s="26">
        <v>3</v>
      </c>
      <c r="N80" s="28">
        <v>3</v>
      </c>
      <c r="O80" s="28">
        <v>3</v>
      </c>
      <c r="Q80" s="27">
        <f>(IF(H80&lt;&gt;"A",(H80-H$134)/H$135,0)+IF(I80&lt;&gt;"A",(I80-I$134)/I$135,0)+IF(J80&lt;&gt;"A",(J80-J$134)/J$135,0)+IF(K80&lt;&gt;"A",(K80-K$134)/K$135,0)+IF(L80&lt;&gt;"A",(L80-L$134)/L$135,0)+IF(M80&lt;&gt;"A",(M80-M$134)/M$135,0)+IF(N80&lt;&gt;"A",(N80-N$134)/N$135,0)+IF(O80&lt;&gt;"A",(O80-O$134)/O$135,0))/($S$5-COUNTIF(H80:P80,"A"))</f>
        <v>-0.26999327745661478</v>
      </c>
      <c r="R80" s="12">
        <f>MEDIAN(H80:P80)</f>
        <v>3</v>
      </c>
      <c r="T80" s="12">
        <f>_xlfn.RANK.EQ(F80,$F$10:$F$131)</f>
        <v>77</v>
      </c>
      <c r="U80" s="12">
        <f t="shared" si="1"/>
        <v>79</v>
      </c>
      <c r="V80" s="12">
        <f t="shared" si="2"/>
        <v>41</v>
      </c>
      <c r="W80" s="12">
        <f t="shared" si="3"/>
        <v>-2</v>
      </c>
      <c r="X80" s="14" t="str">
        <f>IF(COUNTIF(H80:P80,5)&gt;0,1,"")</f>
        <v/>
      </c>
    </row>
    <row r="81" spans="1:24" x14ac:dyDescent="0.25">
      <c r="A81" s="24" t="s">
        <v>7</v>
      </c>
      <c r="B81" s="20"/>
      <c r="C81" s="1">
        <v>72</v>
      </c>
      <c r="E81" s="1">
        <v>72</v>
      </c>
      <c r="F81" s="15">
        <f>AVERAGE(H81:P81)</f>
        <v>3.75</v>
      </c>
      <c r="H81" s="13">
        <v>3</v>
      </c>
      <c r="I81" s="10">
        <v>5</v>
      </c>
      <c r="J81" s="13">
        <v>3</v>
      </c>
      <c r="K81" s="13">
        <v>4</v>
      </c>
      <c r="L81" s="26">
        <v>4</v>
      </c>
      <c r="M81" s="26">
        <v>4</v>
      </c>
      <c r="N81" s="28">
        <v>3</v>
      </c>
      <c r="O81" s="28">
        <v>4</v>
      </c>
      <c r="Q81" s="27">
        <f>(IF(H81&lt;&gt;"A",(H81-H$134)/H$135,0)+IF(I81&lt;&gt;"A",(I81-I$134)/I$135,0)+IF(J81&lt;&gt;"A",(J81-J$134)/J$135,0)+IF(K81&lt;&gt;"A",(K81-K$134)/K$135,0)+IF(L81&lt;&gt;"A",(L81-L$134)/L$135,0)+IF(M81&lt;&gt;"A",(M81-M$134)/M$135,0)+IF(N81&lt;&gt;"A",(N81-N$134)/N$135,0)+IF(O81&lt;&gt;"A",(O81-O$134)/O$135,0))/($S$5-COUNTIF(H81:P81,"A"))</f>
        <v>0.85556502857963923</v>
      </c>
      <c r="R81" s="12">
        <f>MEDIAN(H81:P81)</f>
        <v>4</v>
      </c>
      <c r="T81" s="12">
        <f>_xlfn.RANK.EQ(F81,$F$10:$F$131)</f>
        <v>14</v>
      </c>
      <c r="U81" s="12">
        <f t="shared" si="1"/>
        <v>13</v>
      </c>
      <c r="V81" s="12">
        <f t="shared" si="2"/>
        <v>1</v>
      </c>
      <c r="W81" s="12">
        <f t="shared" si="3"/>
        <v>1</v>
      </c>
      <c r="X81" s="14">
        <f>IF(COUNTIF(H81:P81,5)&gt;0,1,"")</f>
        <v>1</v>
      </c>
    </row>
    <row r="82" spans="1:24" x14ac:dyDescent="0.25">
      <c r="C82" s="1">
        <v>73</v>
      </c>
      <c r="E82" s="1">
        <v>73</v>
      </c>
      <c r="F82" s="15">
        <f>AVERAGE(H82:P82)</f>
        <v>2.5</v>
      </c>
      <c r="H82" s="13">
        <v>2</v>
      </c>
      <c r="I82" s="10">
        <v>3</v>
      </c>
      <c r="J82" s="13">
        <v>4</v>
      </c>
      <c r="K82" s="13">
        <v>2</v>
      </c>
      <c r="L82" s="26">
        <v>2</v>
      </c>
      <c r="M82" s="26">
        <v>2</v>
      </c>
      <c r="N82" s="28">
        <v>2</v>
      </c>
      <c r="O82" s="28">
        <v>3</v>
      </c>
      <c r="Q82" s="27">
        <f>(IF(H82&lt;&gt;"A",(H82-H$134)/H$135,0)+IF(I82&lt;&gt;"A",(I82-I$134)/I$135,0)+IF(J82&lt;&gt;"A",(J82-J$134)/J$135,0)+IF(K82&lt;&gt;"A",(K82-K$134)/K$135,0)+IF(L82&lt;&gt;"A",(L82-L$134)/L$135,0)+IF(M82&lt;&gt;"A",(M82-M$134)/M$135,0)+IF(N82&lt;&gt;"A",(N82-N$134)/N$135,0)+IF(O82&lt;&gt;"A",(O82-O$134)/O$135,0))/($S$5-COUNTIF(H82:P82,"A"))</f>
        <v>-0.57384027990856568</v>
      </c>
      <c r="R82" s="12">
        <f>MEDIAN(H82:P82)</f>
        <v>2</v>
      </c>
      <c r="T82" s="12">
        <f>_xlfn.RANK.EQ(F82,$F$10:$F$131)</f>
        <v>94</v>
      </c>
      <c r="U82" s="12">
        <f t="shared" si="1"/>
        <v>98</v>
      </c>
      <c r="V82" s="12">
        <f t="shared" si="2"/>
        <v>97</v>
      </c>
      <c r="W82" s="12">
        <f t="shared" si="3"/>
        <v>-4</v>
      </c>
      <c r="X82" s="14" t="str">
        <f>IF(COUNTIF(H82:P82,5)&gt;0,1,"")</f>
        <v/>
      </c>
    </row>
    <row r="83" spans="1:24" x14ac:dyDescent="0.25">
      <c r="C83" s="1">
        <v>74</v>
      </c>
      <c r="E83" s="1">
        <v>74</v>
      </c>
      <c r="F83" s="15">
        <f>AVERAGE(H83:P83)</f>
        <v>2.125</v>
      </c>
      <c r="H83" s="13">
        <v>2</v>
      </c>
      <c r="I83" s="10">
        <v>3</v>
      </c>
      <c r="J83" s="13">
        <v>2</v>
      </c>
      <c r="K83" s="13">
        <v>2</v>
      </c>
      <c r="L83" s="26">
        <v>2</v>
      </c>
      <c r="M83" s="26">
        <v>2</v>
      </c>
      <c r="N83" s="28">
        <v>2</v>
      </c>
      <c r="O83" s="28">
        <v>2</v>
      </c>
      <c r="Q83" s="27">
        <f>(IF(H83&lt;&gt;"A",(H83-H$134)/H$135,0)+IF(I83&lt;&gt;"A",(I83-I$134)/I$135,0)+IF(J83&lt;&gt;"A",(J83-J$134)/J$135,0)+IF(K83&lt;&gt;"A",(K83-K$134)/K$135,0)+IF(L83&lt;&gt;"A",(L83-L$134)/L$135,0)+IF(M83&lt;&gt;"A",(M83-M$134)/M$135,0)+IF(N83&lt;&gt;"A",(N83-N$134)/N$135,0)+IF(O83&lt;&gt;"A",(O83-O$134)/O$135,0))/($S$5-COUNTIF(H83:P83,"A"))</f>
        <v>-0.99920918142835213</v>
      </c>
      <c r="R83" s="12">
        <f>MEDIAN(H83:P83)</f>
        <v>2</v>
      </c>
      <c r="T83" s="12">
        <f>_xlfn.RANK.EQ(F83,$F$10:$F$131)</f>
        <v>107</v>
      </c>
      <c r="U83" s="12">
        <f t="shared" si="1"/>
        <v>110</v>
      </c>
      <c r="V83" s="12">
        <f t="shared" si="2"/>
        <v>97</v>
      </c>
      <c r="W83" s="12">
        <f t="shared" si="3"/>
        <v>-3</v>
      </c>
      <c r="X83" s="14" t="str">
        <f>IF(COUNTIF(H83:P83,5)&gt;0,1,"")</f>
        <v/>
      </c>
    </row>
    <row r="84" spans="1:24" x14ac:dyDescent="0.25">
      <c r="A84" s="24" t="s">
        <v>7</v>
      </c>
      <c r="B84" s="20"/>
      <c r="C84" s="1">
        <v>75</v>
      </c>
      <c r="E84" s="1">
        <v>75</v>
      </c>
      <c r="F84" s="15">
        <f>AVERAGE(H84:P84)</f>
        <v>3.875</v>
      </c>
      <c r="H84" s="13">
        <v>3</v>
      </c>
      <c r="I84" s="10">
        <v>5</v>
      </c>
      <c r="J84" s="13">
        <v>4</v>
      </c>
      <c r="K84" s="13">
        <v>4</v>
      </c>
      <c r="L84" s="26">
        <v>5</v>
      </c>
      <c r="M84" s="26">
        <v>3</v>
      </c>
      <c r="N84" s="28">
        <v>4</v>
      </c>
      <c r="O84" s="28">
        <v>3</v>
      </c>
      <c r="Q84" s="27">
        <f>(IF(H84&lt;&gt;"A",(H84-H$134)/H$135,0)+IF(I84&lt;&gt;"A",(I84-I$134)/I$135,0)+IF(J84&lt;&gt;"A",(J84-J$134)/J$135,0)+IF(K84&lt;&gt;"A",(K84-K$134)/K$135,0)+IF(L84&lt;&gt;"A",(L84-L$134)/L$135,0)+IF(M84&lt;&gt;"A",(M84-M$134)/M$135,0)+IF(N84&lt;&gt;"A",(N84-N$134)/N$135,0)+IF(O84&lt;&gt;"A",(O84-O$134)/O$135,0))/($S$5-COUNTIF(H84:P84,"A"))</f>
        <v>0.93889713894678251</v>
      </c>
      <c r="R84" s="12">
        <f>MEDIAN(H84:P84)</f>
        <v>4</v>
      </c>
      <c r="T84" s="12">
        <f>_xlfn.RANK.EQ(F84,$F$10:$F$131)</f>
        <v>8</v>
      </c>
      <c r="U84" s="12">
        <f t="shared" si="1"/>
        <v>9</v>
      </c>
      <c r="V84" s="12">
        <f t="shared" si="2"/>
        <v>1</v>
      </c>
      <c r="W84" s="12">
        <f t="shared" si="3"/>
        <v>-1</v>
      </c>
      <c r="X84" s="14">
        <f>IF(COUNTIF(H84:P84,5)&gt;0,1,"")</f>
        <v>1</v>
      </c>
    </row>
    <row r="85" spans="1:24" x14ac:dyDescent="0.25">
      <c r="C85" s="1">
        <v>76</v>
      </c>
      <c r="E85" s="1">
        <v>76</v>
      </c>
      <c r="F85" s="15">
        <f>AVERAGE(H85:P85)</f>
        <v>2</v>
      </c>
      <c r="H85" s="13">
        <v>1</v>
      </c>
      <c r="I85" s="10">
        <v>3</v>
      </c>
      <c r="J85" s="13">
        <v>2</v>
      </c>
      <c r="K85" s="13">
        <v>2</v>
      </c>
      <c r="L85" s="26">
        <v>2</v>
      </c>
      <c r="M85" s="26">
        <v>2</v>
      </c>
      <c r="N85" s="28">
        <v>2</v>
      </c>
      <c r="O85" s="28">
        <v>2</v>
      </c>
      <c r="Q85" s="27">
        <f>(IF(H85&lt;&gt;"A",(H85-H$134)/H$135,0)+IF(I85&lt;&gt;"A",(I85-I$134)/I$135,0)+IF(J85&lt;&gt;"A",(J85-J$134)/J$135,0)+IF(K85&lt;&gt;"A",(K85-K$134)/K$135,0)+IF(L85&lt;&gt;"A",(L85-L$134)/L$135,0)+IF(M85&lt;&gt;"A",(M85-M$134)/M$135,0)+IF(N85&lt;&gt;"A",(N85-N$134)/N$135,0)+IF(O85&lt;&gt;"A",(O85-O$134)/O$135,0))/($S$5-COUNTIF(H85:P85,"A"))</f>
        <v>-1.1261443012784522</v>
      </c>
      <c r="R85" s="12">
        <f>MEDIAN(H85:P85)</f>
        <v>2</v>
      </c>
      <c r="T85" s="12">
        <f>_xlfn.RANK.EQ(F85,$F$10:$F$131)</f>
        <v>113</v>
      </c>
      <c r="U85" s="12">
        <f t="shared" si="1"/>
        <v>113</v>
      </c>
      <c r="V85" s="12">
        <f t="shared" si="2"/>
        <v>97</v>
      </c>
      <c r="W85" s="12">
        <f t="shared" si="3"/>
        <v>0</v>
      </c>
      <c r="X85" s="14" t="str">
        <f>IF(COUNTIF(H85:P85,5)&gt;0,1,"")</f>
        <v/>
      </c>
    </row>
    <row r="86" spans="1:24" x14ac:dyDescent="0.25">
      <c r="C86" s="1">
        <v>77</v>
      </c>
      <c r="E86" s="1">
        <v>77</v>
      </c>
      <c r="F86" s="15">
        <f>AVERAGE(H86:P86)</f>
        <v>1.75</v>
      </c>
      <c r="H86" s="13">
        <v>1</v>
      </c>
      <c r="I86" s="10">
        <v>2</v>
      </c>
      <c r="J86" s="13">
        <v>3</v>
      </c>
      <c r="K86" s="13">
        <v>2</v>
      </c>
      <c r="L86" s="26">
        <v>1</v>
      </c>
      <c r="M86" s="26">
        <v>2</v>
      </c>
      <c r="N86" s="28">
        <v>2</v>
      </c>
      <c r="O86" s="28">
        <v>1</v>
      </c>
      <c r="Q86" s="27">
        <f>(IF(H86&lt;&gt;"A",(H86-H$134)/H$135,0)+IF(I86&lt;&gt;"A",(I86-I$134)/I$135,0)+IF(J86&lt;&gt;"A",(J86-J$134)/J$135,0)+IF(K86&lt;&gt;"A",(K86-K$134)/K$135,0)+IF(L86&lt;&gt;"A",(L86-L$134)/L$135,0)+IF(M86&lt;&gt;"A",(M86-M$134)/M$135,0)+IF(N86&lt;&gt;"A",(N86-N$134)/N$135,0)+IF(O86&lt;&gt;"A",(O86-O$134)/O$135,0))/($S$5-COUNTIF(H86:P86,"A"))</f>
        <v>-1.3269067780780706</v>
      </c>
      <c r="R86" s="12">
        <f>MEDIAN(H86:P86)</f>
        <v>2</v>
      </c>
      <c r="T86" s="12">
        <f>_xlfn.RANK.EQ(F86,$F$10:$F$131)</f>
        <v>119</v>
      </c>
      <c r="U86" s="12">
        <f t="shared" si="1"/>
        <v>119</v>
      </c>
      <c r="V86" s="12">
        <f t="shared" si="2"/>
        <v>97</v>
      </c>
      <c r="W86" s="12">
        <f t="shared" si="3"/>
        <v>0</v>
      </c>
      <c r="X86" s="14" t="str">
        <f>IF(COUNTIF(H86:P86,5)&gt;0,1,"")</f>
        <v/>
      </c>
    </row>
    <row r="87" spans="1:24" x14ac:dyDescent="0.25">
      <c r="C87" s="1">
        <v>78</v>
      </c>
      <c r="E87" s="1">
        <v>78</v>
      </c>
      <c r="F87" s="15">
        <f>AVERAGE(H87:P87)</f>
        <v>3.375</v>
      </c>
      <c r="H87" s="13">
        <v>2</v>
      </c>
      <c r="I87" s="10">
        <v>5</v>
      </c>
      <c r="J87" s="13">
        <v>3</v>
      </c>
      <c r="K87" s="13">
        <v>3</v>
      </c>
      <c r="L87" s="26">
        <v>4</v>
      </c>
      <c r="M87" s="26">
        <v>3</v>
      </c>
      <c r="N87" s="28">
        <v>3</v>
      </c>
      <c r="O87" s="28">
        <v>4</v>
      </c>
      <c r="Q87" s="27">
        <f>(IF(H87&lt;&gt;"A",(H87-H$134)/H$135,0)+IF(I87&lt;&gt;"A",(I87-I$134)/I$135,0)+IF(J87&lt;&gt;"A",(J87-J$134)/J$135,0)+IF(K87&lt;&gt;"A",(K87-K$134)/K$135,0)+IF(L87&lt;&gt;"A",(L87-L$134)/L$135,0)+IF(M87&lt;&gt;"A",(M87-M$134)/M$135,0)+IF(N87&lt;&gt;"A",(N87-N$134)/N$135,0)+IF(O87&lt;&gt;"A",(O87-O$134)/O$135,0))/($S$5-COUNTIF(H87:P87,"A"))</f>
        <v>0.36595704547616636</v>
      </c>
      <c r="R87" s="12">
        <f>MEDIAN(H87:P87)</f>
        <v>3</v>
      </c>
      <c r="T87" s="12">
        <f>_xlfn.RANK.EQ(F87,$F$10:$F$131)</f>
        <v>39</v>
      </c>
      <c r="U87" s="12">
        <f t="shared" si="1"/>
        <v>44</v>
      </c>
      <c r="V87" s="12">
        <f t="shared" si="2"/>
        <v>41</v>
      </c>
      <c r="W87" s="12">
        <f t="shared" si="3"/>
        <v>-5</v>
      </c>
      <c r="X87" s="14">
        <f>IF(COUNTIF(H87:P87,5)&gt;0,1,"")</f>
        <v>1</v>
      </c>
    </row>
    <row r="88" spans="1:24" x14ac:dyDescent="0.25">
      <c r="A88" s="24" t="s">
        <v>7</v>
      </c>
      <c r="B88" s="20"/>
      <c r="C88" s="1">
        <v>79</v>
      </c>
      <c r="E88" s="1">
        <v>79</v>
      </c>
      <c r="F88" s="15">
        <f>AVERAGE(H88:P88)</f>
        <v>3.75</v>
      </c>
      <c r="H88" s="13">
        <v>4</v>
      </c>
      <c r="I88" s="10">
        <v>4</v>
      </c>
      <c r="J88" s="13">
        <v>4</v>
      </c>
      <c r="K88" s="13">
        <v>3</v>
      </c>
      <c r="L88" s="26">
        <v>5</v>
      </c>
      <c r="M88" s="26">
        <v>3</v>
      </c>
      <c r="N88" s="28">
        <v>4</v>
      </c>
      <c r="O88" s="28">
        <v>3</v>
      </c>
      <c r="Q88" s="27">
        <f>(IF(H88&lt;&gt;"A",(H88-H$134)/H$135,0)+IF(I88&lt;&gt;"A",(I88-I$134)/I$135,0)+IF(J88&lt;&gt;"A",(J88-J$134)/J$135,0)+IF(K88&lt;&gt;"A",(K88-K$134)/K$135,0)+IF(L88&lt;&gt;"A",(L88-L$134)/L$135,0)+IF(M88&lt;&gt;"A",(M88-M$134)/M$135,0)+IF(N88&lt;&gt;"A",(N88-N$134)/N$135,0)+IF(O88&lt;&gt;"A",(O88-O$134)/O$135,0))/($S$5-COUNTIF(H88:P88,"A"))</f>
        <v>0.77855901636537128</v>
      </c>
      <c r="R88" s="12">
        <f>MEDIAN(H88:P88)</f>
        <v>4</v>
      </c>
      <c r="T88" s="12">
        <f>_xlfn.RANK.EQ(F88,$F$10:$F$131)</f>
        <v>14</v>
      </c>
      <c r="U88" s="12">
        <f t="shared" si="1"/>
        <v>18</v>
      </c>
      <c r="V88" s="12">
        <f t="shared" si="2"/>
        <v>1</v>
      </c>
      <c r="W88" s="12">
        <f t="shared" si="3"/>
        <v>-4</v>
      </c>
      <c r="X88" s="14">
        <f>IF(COUNTIF(H88:P88,5)&gt;0,1,"")</f>
        <v>1</v>
      </c>
    </row>
    <row r="89" spans="1:24" x14ac:dyDescent="0.25">
      <c r="C89" s="1">
        <v>80</v>
      </c>
      <c r="E89" s="1">
        <v>80</v>
      </c>
      <c r="F89" s="15">
        <f>AVERAGE(H89:P89)</f>
        <v>3.125</v>
      </c>
      <c r="H89" s="13">
        <v>3</v>
      </c>
      <c r="I89" s="10">
        <v>3</v>
      </c>
      <c r="J89" s="13">
        <v>3</v>
      </c>
      <c r="K89" s="13">
        <v>3</v>
      </c>
      <c r="L89" s="26">
        <v>3</v>
      </c>
      <c r="M89" s="26">
        <v>3</v>
      </c>
      <c r="N89" s="28">
        <v>3</v>
      </c>
      <c r="O89" s="28">
        <v>4</v>
      </c>
      <c r="Q89" s="27">
        <f>(IF(H89&lt;&gt;"A",(H89-H$134)/H$135,0)+IF(I89&lt;&gt;"A",(I89-I$134)/I$135,0)+IF(J89&lt;&gt;"A",(J89-J$134)/J$135,0)+IF(K89&lt;&gt;"A",(K89-K$134)/K$135,0)+IF(L89&lt;&gt;"A",(L89-L$134)/L$135,0)+IF(M89&lt;&gt;"A",(M89-M$134)/M$135,0)+IF(N89&lt;&gt;"A",(N89-N$134)/N$135,0)+IF(O89&lt;&gt;"A",(O89-O$134)/O$135,0))/($S$5-COUNTIF(H89:P89,"A"))</f>
        <v>0.12829440967850411</v>
      </c>
      <c r="R89" s="12">
        <f>MEDIAN(H89:P89)</f>
        <v>3</v>
      </c>
      <c r="T89" s="12">
        <f>_xlfn.RANK.EQ(F89,$F$10:$F$131)</f>
        <v>56</v>
      </c>
      <c r="U89" s="12">
        <f t="shared" si="1"/>
        <v>56</v>
      </c>
      <c r="V89" s="12">
        <f t="shared" si="2"/>
        <v>41</v>
      </c>
      <c r="W89" s="12">
        <f t="shared" si="3"/>
        <v>0</v>
      </c>
      <c r="X89" s="14" t="str">
        <f>IF(COUNTIF(H89:P89,5)&gt;0,1,"")</f>
        <v/>
      </c>
    </row>
    <row r="90" spans="1:24" x14ac:dyDescent="0.25">
      <c r="C90" s="1">
        <v>81</v>
      </c>
      <c r="E90" s="1">
        <v>81</v>
      </c>
      <c r="F90" s="15">
        <f>AVERAGE(H90:P90)</f>
        <v>1.5</v>
      </c>
      <c r="H90" s="13">
        <v>1</v>
      </c>
      <c r="I90" s="10">
        <v>1</v>
      </c>
      <c r="J90" s="13">
        <v>2</v>
      </c>
      <c r="K90" s="13">
        <v>2</v>
      </c>
      <c r="L90" s="26">
        <v>1</v>
      </c>
      <c r="M90" s="26">
        <v>2</v>
      </c>
      <c r="N90" s="28">
        <v>2</v>
      </c>
      <c r="O90" s="28">
        <v>1</v>
      </c>
      <c r="Q90" s="27">
        <f>(IF(H90&lt;&gt;"A",(H90-H$134)/H$135,0)+IF(I90&lt;&gt;"A",(I90-I$134)/I$135,0)+IF(J90&lt;&gt;"A",(J90-J$134)/J$135,0)+IF(K90&lt;&gt;"A",(K90-K$134)/K$135,0)+IF(L90&lt;&gt;"A",(L90-L$134)/L$135,0)+IF(M90&lt;&gt;"A",(M90-M$134)/M$135,0)+IF(N90&lt;&gt;"A",(N90-N$134)/N$135,0)+IF(O90&lt;&gt;"A",(O90-O$134)/O$135,0))/($S$5-COUNTIF(H90:P90,"A"))</f>
        <v>-1.6080782899764656</v>
      </c>
      <c r="R90" s="12">
        <f>MEDIAN(H90:P90)</f>
        <v>1.5</v>
      </c>
      <c r="T90" s="12">
        <f>_xlfn.RANK.EQ(F90,$F$10:$F$131)</f>
        <v>122</v>
      </c>
      <c r="U90" s="12">
        <f t="shared" si="1"/>
        <v>122</v>
      </c>
      <c r="V90" s="12">
        <f t="shared" si="2"/>
        <v>122</v>
      </c>
      <c r="W90" s="12">
        <f t="shared" si="3"/>
        <v>0</v>
      </c>
      <c r="X90" s="14" t="str">
        <f>IF(COUNTIF(H90:P90,5)&gt;0,1,"")</f>
        <v/>
      </c>
    </row>
    <row r="91" spans="1:24" x14ac:dyDescent="0.25">
      <c r="A91" s="24" t="s">
        <v>7</v>
      </c>
      <c r="C91" s="1">
        <v>82</v>
      </c>
      <c r="E91" s="1">
        <v>82</v>
      </c>
      <c r="F91" s="15">
        <f>AVERAGE(H91:P91)</f>
        <v>3.75</v>
      </c>
      <c r="H91" s="13">
        <v>3</v>
      </c>
      <c r="I91" s="10">
        <v>4</v>
      </c>
      <c r="J91" s="13">
        <v>4</v>
      </c>
      <c r="K91" s="13">
        <v>3</v>
      </c>
      <c r="L91" s="26">
        <v>5</v>
      </c>
      <c r="M91" s="26">
        <v>4</v>
      </c>
      <c r="N91" s="28">
        <v>4</v>
      </c>
      <c r="O91" s="28">
        <v>3</v>
      </c>
      <c r="Q91" s="27">
        <f>(IF(H91&lt;&gt;"A",(H91-H$134)/H$135,0)+IF(I91&lt;&gt;"A",(I91-I$134)/I$135,0)+IF(J91&lt;&gt;"A",(J91-J$134)/J$135,0)+IF(K91&lt;&gt;"A",(K91-K$134)/K$135,0)+IF(L91&lt;&gt;"A",(L91-L$134)/L$135,0)+IF(M91&lt;&gt;"A",(M91-M$134)/M$135,0)+IF(N91&lt;&gt;"A",(N91-N$134)/N$135,0)+IF(O91&lt;&gt;"A",(O91-O$134)/O$135,0))/($S$5-COUNTIF(H91:P91,"A"))</f>
        <v>0.85417869500075916</v>
      </c>
      <c r="R91" s="12">
        <f>MEDIAN(H91:P91)</f>
        <v>4</v>
      </c>
      <c r="T91" s="12">
        <f>_xlfn.RANK.EQ(F91,$F$10:$F$131)</f>
        <v>14</v>
      </c>
      <c r="U91" s="12">
        <f t="shared" si="1"/>
        <v>15</v>
      </c>
      <c r="V91" s="12">
        <f t="shared" si="2"/>
        <v>1</v>
      </c>
      <c r="W91" s="12">
        <f t="shared" si="3"/>
        <v>-1</v>
      </c>
      <c r="X91" s="14">
        <f>IF(COUNTIF(H91:P91,5)&gt;0,1,"")</f>
        <v>1</v>
      </c>
    </row>
    <row r="92" spans="1:24" x14ac:dyDescent="0.25">
      <c r="C92" s="1">
        <v>83</v>
      </c>
      <c r="E92" s="1">
        <v>83</v>
      </c>
      <c r="F92" s="15">
        <f>AVERAGE(H92:P92)</f>
        <v>3.25</v>
      </c>
      <c r="H92" s="13">
        <v>3</v>
      </c>
      <c r="I92" s="10">
        <v>4</v>
      </c>
      <c r="J92" s="13">
        <v>4</v>
      </c>
      <c r="K92" s="13">
        <v>3</v>
      </c>
      <c r="L92" s="26">
        <v>3</v>
      </c>
      <c r="M92" s="26">
        <v>3</v>
      </c>
      <c r="N92" s="28">
        <v>2</v>
      </c>
      <c r="O92" s="28">
        <v>4</v>
      </c>
      <c r="Q92" s="27">
        <f>(IF(H92&lt;&gt;"A",(H92-H$134)/H$135,0)+IF(I92&lt;&gt;"A",(I92-I$134)/I$135,0)+IF(J92&lt;&gt;"A",(J92-J$134)/J$135,0)+IF(K92&lt;&gt;"A",(K92-K$134)/K$135,0)+IF(L92&lt;&gt;"A",(L92-L$134)/L$135,0)+IF(M92&lt;&gt;"A",(M92-M$134)/M$135,0)+IF(N92&lt;&gt;"A",(N92-N$134)/N$135,0)+IF(O92&lt;&gt;"A",(O92-O$134)/O$135,0))/($S$5-COUNTIF(H92:P92,"A"))</f>
        <v>0.27054651422929338</v>
      </c>
      <c r="R92" s="12">
        <f>MEDIAN(H92:P92)</f>
        <v>3</v>
      </c>
      <c r="T92" s="12">
        <f>_xlfn.RANK.EQ(F92,$F$10:$F$131)</f>
        <v>45</v>
      </c>
      <c r="U92" s="12">
        <f t="shared" si="1"/>
        <v>49</v>
      </c>
      <c r="V92" s="12">
        <f t="shared" si="2"/>
        <v>41</v>
      </c>
      <c r="W92" s="12">
        <f t="shared" si="3"/>
        <v>-4</v>
      </c>
      <c r="X92" s="14" t="str">
        <f>IF(COUNTIF(H92:P92,5)&gt;0,1,"")</f>
        <v/>
      </c>
    </row>
    <row r="93" spans="1:24" x14ac:dyDescent="0.25">
      <c r="A93" s="24"/>
      <c r="B93" s="20"/>
      <c r="C93" s="1">
        <v>84</v>
      </c>
      <c r="E93" s="1">
        <v>84</v>
      </c>
      <c r="F93" s="15">
        <f>AVERAGE(H93:P93)</f>
        <v>3.5</v>
      </c>
      <c r="H93" s="13">
        <v>3</v>
      </c>
      <c r="I93" s="10">
        <v>5</v>
      </c>
      <c r="J93" s="13">
        <v>4</v>
      </c>
      <c r="K93" s="13">
        <v>3</v>
      </c>
      <c r="L93" s="26">
        <v>3</v>
      </c>
      <c r="M93" s="26">
        <v>3</v>
      </c>
      <c r="N93" s="28">
        <v>3</v>
      </c>
      <c r="O93" s="28">
        <v>4</v>
      </c>
      <c r="Q93" s="27">
        <f>(IF(H93&lt;&gt;"A",(H93-H$134)/H$135,0)+IF(I93&lt;&gt;"A",(I93-I$134)/I$135,0)+IF(J93&lt;&gt;"A",(J93-J$134)/J$135,0)+IF(K93&lt;&gt;"A",(K93-K$134)/K$135,0)+IF(L93&lt;&gt;"A",(L93-L$134)/L$135,0)+IF(M93&lt;&gt;"A",(M93-M$134)/M$135,0)+IF(N93&lt;&gt;"A",(N93-N$134)/N$135,0)+IF(O93&lt;&gt;"A",(O93-O$134)/O$135,0))/($S$5-COUNTIF(H93:P93,"A"))</f>
        <v>0.53662109924052626</v>
      </c>
      <c r="R93" s="12">
        <f>MEDIAN(H93:P93)</f>
        <v>3</v>
      </c>
      <c r="T93" s="12">
        <f>_xlfn.RANK.EQ(F93,$F$10:$F$131)</f>
        <v>31</v>
      </c>
      <c r="U93" s="12">
        <f t="shared" si="1"/>
        <v>34</v>
      </c>
      <c r="V93" s="12">
        <f t="shared" si="2"/>
        <v>41</v>
      </c>
      <c r="W93" s="12">
        <f t="shared" si="3"/>
        <v>-3</v>
      </c>
      <c r="X93" s="14">
        <f>IF(COUNTIF(H93:P93,5)&gt;0,1,"")</f>
        <v>1</v>
      </c>
    </row>
    <row r="94" spans="1:24" x14ac:dyDescent="0.25">
      <c r="A94" s="24" t="s">
        <v>7</v>
      </c>
      <c r="B94" s="20"/>
      <c r="C94" s="1">
        <v>85</v>
      </c>
      <c r="E94" s="1">
        <v>85</v>
      </c>
      <c r="F94" s="15">
        <f>AVERAGE(H94:P94)</f>
        <v>4.125</v>
      </c>
      <c r="H94" s="13">
        <v>5</v>
      </c>
      <c r="I94" s="10">
        <v>4</v>
      </c>
      <c r="J94" s="13">
        <v>3</v>
      </c>
      <c r="K94" s="13">
        <v>4</v>
      </c>
      <c r="L94" s="26">
        <v>4</v>
      </c>
      <c r="M94" s="26">
        <v>4</v>
      </c>
      <c r="N94" s="28">
        <v>4</v>
      </c>
      <c r="O94" s="28">
        <v>5</v>
      </c>
      <c r="Q94" s="27">
        <f>(IF(H94&lt;&gt;"A",(H94-H$134)/H$135,0)+IF(I94&lt;&gt;"A",(I94-I$134)/I$135,0)+IF(J94&lt;&gt;"A",(J94-J$134)/J$135,0)+IF(K94&lt;&gt;"A",(K94-K$134)/K$135,0)+IF(L94&lt;&gt;"A",(L94-L$134)/L$135,0)+IF(M94&lt;&gt;"A",(M94-M$134)/M$135,0)+IF(N94&lt;&gt;"A",(N94-N$134)/N$135,0)+IF(O94&lt;&gt;"A",(O94-O$134)/O$135,0))/($S$5-COUNTIF(H94:P94,"A"))</f>
        <v>1.2385357310140692</v>
      </c>
      <c r="R94" s="12">
        <f>MEDIAN(H94:P94)</f>
        <v>4</v>
      </c>
      <c r="T94" s="12">
        <f>_xlfn.RANK.EQ(F94,$F$10:$F$131)</f>
        <v>1</v>
      </c>
      <c r="U94" s="12">
        <f t="shared" si="1"/>
        <v>1</v>
      </c>
      <c r="V94" s="12">
        <f t="shared" si="2"/>
        <v>1</v>
      </c>
      <c r="W94" s="12">
        <f t="shared" si="3"/>
        <v>0</v>
      </c>
      <c r="X94" s="14">
        <f>IF(COUNTIF(H94:P94,5)&gt;0,1,"")</f>
        <v>1</v>
      </c>
    </row>
    <row r="95" spans="1:24" x14ac:dyDescent="0.25">
      <c r="C95" s="1">
        <v>86</v>
      </c>
      <c r="E95" s="1">
        <v>86</v>
      </c>
      <c r="F95" s="15">
        <f>AVERAGE(H95:P95)</f>
        <v>3.625</v>
      </c>
      <c r="H95" s="13">
        <v>2</v>
      </c>
      <c r="I95" s="10">
        <v>5</v>
      </c>
      <c r="J95" s="13">
        <v>3</v>
      </c>
      <c r="K95" s="13">
        <v>3</v>
      </c>
      <c r="L95" s="26">
        <v>4</v>
      </c>
      <c r="M95" s="26">
        <v>3</v>
      </c>
      <c r="N95" s="28">
        <v>4</v>
      </c>
      <c r="O95" s="28">
        <v>5</v>
      </c>
      <c r="Q95" s="27">
        <f>(IF(H95&lt;&gt;"A",(H95-H$134)/H$135,0)+IF(I95&lt;&gt;"A",(I95-I$134)/I$135,0)+IF(J95&lt;&gt;"A",(J95-J$134)/J$135,0)+IF(K95&lt;&gt;"A",(K95-K$134)/K$135,0)+IF(L95&lt;&gt;"A",(L95-L$134)/L$135,0)+IF(M95&lt;&gt;"A",(M95-M$134)/M$135,0)+IF(N95&lt;&gt;"A",(N95-N$134)/N$135,0)+IF(O95&lt;&gt;"A",(O95-O$134)/O$135,0))/($S$5-COUNTIF(H95:P95,"A"))</f>
        <v>0.62221268587402279</v>
      </c>
      <c r="R95" s="12">
        <f>MEDIAN(H95:P95)</f>
        <v>3.5</v>
      </c>
      <c r="T95" s="12">
        <f>_xlfn.RANK.EQ(F95,$F$10:$F$131)</f>
        <v>21</v>
      </c>
      <c r="U95" s="12">
        <f t="shared" si="1"/>
        <v>31</v>
      </c>
      <c r="V95" s="12">
        <f t="shared" si="2"/>
        <v>25</v>
      </c>
      <c r="W95" s="12">
        <f t="shared" si="3"/>
        <v>-10</v>
      </c>
      <c r="X95" s="14">
        <f>IF(COUNTIF(H95:P95,5)&gt;0,1,"")</f>
        <v>1</v>
      </c>
    </row>
    <row r="96" spans="1:24" x14ac:dyDescent="0.25">
      <c r="A96" s="14" t="s">
        <v>7</v>
      </c>
      <c r="B96" s="20"/>
      <c r="C96" s="1">
        <v>87</v>
      </c>
      <c r="E96" s="1">
        <v>87</v>
      </c>
      <c r="F96" s="15">
        <f>AVERAGE(H96:P96)</f>
        <v>4</v>
      </c>
      <c r="H96" s="13">
        <v>3</v>
      </c>
      <c r="I96" s="10">
        <v>5</v>
      </c>
      <c r="J96" s="13">
        <v>3</v>
      </c>
      <c r="K96" s="13" t="s">
        <v>7</v>
      </c>
      <c r="L96" s="26">
        <v>4</v>
      </c>
      <c r="M96" s="26">
        <v>4</v>
      </c>
      <c r="N96" s="28">
        <v>4</v>
      </c>
      <c r="O96" s="28">
        <v>5</v>
      </c>
      <c r="Q96" s="27">
        <f>(IF(H96&lt;&gt;"A",(H96-H$134)/H$135,0)+IF(I96&lt;&gt;"A",(I96-I$134)/I$135,0)+IF(J96&lt;&gt;"A",(J96-J$134)/J$135,0)+IF(K96&lt;&gt;"A",(K96-K$134)/K$135,0)+IF(L96&lt;&gt;"A",(L96-L$134)/L$135,0)+IF(M96&lt;&gt;"A",(M96-M$134)/M$135,0)+IF(N96&lt;&gt;"A",(N96-N$134)/N$135,0)+IF(O96&lt;&gt;"A",(O96-O$134)/O$135,0))/($S$5-COUNTIF(H96:P96,"A"))</f>
        <v>1.0240107020461109</v>
      </c>
      <c r="R96" s="12">
        <f>MEDIAN(H96:P96)</f>
        <v>4</v>
      </c>
      <c r="T96" s="12">
        <f>_xlfn.RANK.EQ(F96,$F$10:$F$131)</f>
        <v>2</v>
      </c>
      <c r="U96" s="12">
        <f t="shared" si="1"/>
        <v>5</v>
      </c>
      <c r="V96" s="12">
        <f t="shared" si="2"/>
        <v>1</v>
      </c>
      <c r="W96" s="12">
        <f t="shared" si="3"/>
        <v>-3</v>
      </c>
      <c r="X96" s="14">
        <f>IF(COUNTIF(H96:P96,5)&gt;0,1,"")</f>
        <v>1</v>
      </c>
    </row>
    <row r="97" spans="1:24" x14ac:dyDescent="0.25">
      <c r="A97" s="24" t="s">
        <v>7</v>
      </c>
      <c r="C97" s="1">
        <v>88</v>
      </c>
      <c r="E97" s="1">
        <v>88</v>
      </c>
      <c r="F97" s="15">
        <f>AVERAGE(H97:P97)</f>
        <v>3.875</v>
      </c>
      <c r="H97" s="13">
        <v>2</v>
      </c>
      <c r="I97" s="10">
        <v>5</v>
      </c>
      <c r="J97" s="13">
        <v>4</v>
      </c>
      <c r="K97" s="13">
        <v>3</v>
      </c>
      <c r="L97" s="26">
        <v>5</v>
      </c>
      <c r="M97" s="26">
        <v>4</v>
      </c>
      <c r="N97" s="28">
        <v>4</v>
      </c>
      <c r="O97" s="28">
        <v>4</v>
      </c>
      <c r="Q97" s="27">
        <f>(IF(H97&lt;&gt;"A",(H97-H$134)/H$135,0)+IF(I97&lt;&gt;"A",(I97-I$134)/I$135,0)+IF(J97&lt;&gt;"A",(J97-J$134)/J$135,0)+IF(K97&lt;&gt;"A",(K97-K$134)/K$135,0)+IF(L97&lt;&gt;"A",(L97-L$134)/L$135,0)+IF(M97&lt;&gt;"A",(M97-M$134)/M$135,0)+IF(N97&lt;&gt;"A",(N97-N$134)/N$135,0)+IF(O97&lt;&gt;"A",(O97-O$134)/O$135,0))/($S$5-COUNTIF(H97:P97,"A"))</f>
        <v>0.97173498586453644</v>
      </c>
      <c r="R97" s="12">
        <f>MEDIAN(H97:P97)</f>
        <v>4</v>
      </c>
      <c r="T97" s="12">
        <f>_xlfn.RANK.EQ(F97,$F$10:$F$131)</f>
        <v>8</v>
      </c>
      <c r="U97" s="12">
        <f t="shared" si="1"/>
        <v>6</v>
      </c>
      <c r="V97" s="12">
        <f t="shared" si="2"/>
        <v>1</v>
      </c>
      <c r="W97" s="12">
        <f t="shared" si="3"/>
        <v>2</v>
      </c>
      <c r="X97" s="14">
        <f>IF(COUNTIF(H97:P97,5)&gt;0,1,"")</f>
        <v>1</v>
      </c>
    </row>
    <row r="98" spans="1:24" x14ac:dyDescent="0.25">
      <c r="C98" s="1">
        <v>89</v>
      </c>
      <c r="E98" s="1">
        <v>89</v>
      </c>
      <c r="F98" s="15">
        <f>AVERAGE(H98:P98)</f>
        <v>3.375</v>
      </c>
      <c r="H98" s="13">
        <v>4</v>
      </c>
      <c r="I98" s="10">
        <v>5</v>
      </c>
      <c r="J98" s="13">
        <v>4</v>
      </c>
      <c r="K98" s="13">
        <v>2</v>
      </c>
      <c r="L98" s="26">
        <v>3</v>
      </c>
      <c r="M98" s="26">
        <v>3</v>
      </c>
      <c r="N98" s="28">
        <v>3</v>
      </c>
      <c r="O98" s="28">
        <v>3</v>
      </c>
      <c r="Q98" s="27">
        <f>(IF(H98&lt;&gt;"A",(H98-H$134)/H$135,0)+IF(I98&lt;&gt;"A",(I98-I$134)/I$135,0)+IF(J98&lt;&gt;"A",(J98-J$134)/J$135,0)+IF(K98&lt;&gt;"A",(K98-K$134)/K$135,0)+IF(L98&lt;&gt;"A",(L98-L$134)/L$135,0)+IF(M98&lt;&gt;"A",(M98-M$134)/M$135,0)+IF(N98&lt;&gt;"A",(N98-N$134)/N$135,0)+IF(O98&lt;&gt;"A",(O98-O$134)/O$135,0))/($S$5-COUNTIF(H98:P98,"A"))</f>
        <v>0.38610192127249177</v>
      </c>
      <c r="R98" s="12">
        <f>MEDIAN(H98:P98)</f>
        <v>3</v>
      </c>
      <c r="T98" s="12">
        <f>_xlfn.RANK.EQ(F98,$F$10:$F$131)</f>
        <v>39</v>
      </c>
      <c r="U98" s="12">
        <f t="shared" si="1"/>
        <v>42</v>
      </c>
      <c r="V98" s="12">
        <f t="shared" si="2"/>
        <v>41</v>
      </c>
      <c r="W98" s="12">
        <f t="shared" si="3"/>
        <v>-3</v>
      </c>
      <c r="X98" s="14">
        <f>IF(COUNTIF(H98:P98,5)&gt;0,1,"")</f>
        <v>1</v>
      </c>
    </row>
    <row r="99" spans="1:24" x14ac:dyDescent="0.25">
      <c r="C99" s="1">
        <v>90</v>
      </c>
      <c r="E99" s="1">
        <v>90</v>
      </c>
      <c r="F99" s="15">
        <f>AVERAGE(H99:P99)</f>
        <v>3.625</v>
      </c>
      <c r="H99" s="13">
        <v>2</v>
      </c>
      <c r="I99" s="10">
        <v>4</v>
      </c>
      <c r="J99" s="13">
        <v>5</v>
      </c>
      <c r="K99" s="13">
        <v>4</v>
      </c>
      <c r="L99" s="26">
        <v>2</v>
      </c>
      <c r="M99" s="26">
        <v>4</v>
      </c>
      <c r="N99" s="28">
        <v>5</v>
      </c>
      <c r="O99" s="28">
        <v>3</v>
      </c>
      <c r="Q99" s="27">
        <f>(IF(H99&lt;&gt;"A",(H99-H$134)/H$135,0)+IF(I99&lt;&gt;"A",(I99-I$134)/I$135,0)+IF(J99&lt;&gt;"A",(J99-J$134)/J$135,0)+IF(K99&lt;&gt;"A",(K99-K$134)/K$135,0)+IF(L99&lt;&gt;"A",(L99-L$134)/L$135,0)+IF(M99&lt;&gt;"A",(M99-M$134)/M$135,0)+IF(N99&lt;&gt;"A",(N99-N$134)/N$135,0)+IF(O99&lt;&gt;"A",(O99-O$134)/O$135,0))/($S$5-COUNTIF(H99:P99,"A"))</f>
        <v>0.84943518053939171</v>
      </c>
      <c r="R99" s="12">
        <f>MEDIAN(H99:P99)</f>
        <v>4</v>
      </c>
      <c r="T99" s="12">
        <f>_xlfn.RANK.EQ(F99,$F$10:$F$131)</f>
        <v>21</v>
      </c>
      <c r="U99" s="12">
        <f t="shared" si="1"/>
        <v>16</v>
      </c>
      <c r="V99" s="12">
        <f t="shared" si="2"/>
        <v>1</v>
      </c>
      <c r="W99" s="12">
        <f t="shared" si="3"/>
        <v>5</v>
      </c>
      <c r="X99" s="14">
        <f>IF(COUNTIF(H99:P99,5)&gt;0,1,"")</f>
        <v>1</v>
      </c>
    </row>
    <row r="100" spans="1:24" x14ac:dyDescent="0.25">
      <c r="B100" s="20"/>
      <c r="C100" s="1">
        <v>91</v>
      </c>
      <c r="E100" s="1">
        <v>91</v>
      </c>
      <c r="F100" s="15">
        <f>AVERAGE(H100:P100)</f>
        <v>3.5</v>
      </c>
      <c r="H100" s="13">
        <v>5</v>
      </c>
      <c r="I100" s="10">
        <v>3</v>
      </c>
      <c r="J100" s="13">
        <v>2</v>
      </c>
      <c r="K100" s="13">
        <v>4</v>
      </c>
      <c r="L100" s="26">
        <v>4</v>
      </c>
      <c r="M100" s="26">
        <v>3</v>
      </c>
      <c r="N100" s="28">
        <v>4</v>
      </c>
      <c r="O100" s="28">
        <v>3</v>
      </c>
      <c r="Q100" s="27">
        <f>(IF(H100&lt;&gt;"A",(H100-H$134)/H$135,0)+IF(I100&lt;&gt;"A",(I100-I$134)/I$135,0)+IF(J100&lt;&gt;"A",(J100-J$134)/J$135,0)+IF(K100&lt;&gt;"A",(K100-K$134)/K$135,0)+IF(L100&lt;&gt;"A",(L100-L$134)/L$135,0)+IF(M100&lt;&gt;"A",(M100-M$134)/M$135,0)+IF(N100&lt;&gt;"A",(N100-N$134)/N$135,0)+IF(O100&lt;&gt;"A",(O100-O$134)/O$135,0))/($S$5-COUNTIF(H100:P100,"A"))</f>
        <v>0.52013695452968489</v>
      </c>
      <c r="R100" s="12">
        <f>MEDIAN(H100:P100)</f>
        <v>3.5</v>
      </c>
      <c r="T100" s="12">
        <f>_xlfn.RANK.EQ(F100,$F$10:$F$131)</f>
        <v>31</v>
      </c>
      <c r="U100" s="12">
        <f t="shared" si="1"/>
        <v>35</v>
      </c>
      <c r="V100" s="12">
        <f t="shared" si="2"/>
        <v>25</v>
      </c>
      <c r="W100" s="12">
        <f t="shared" si="3"/>
        <v>-4</v>
      </c>
      <c r="X100" s="14">
        <f>IF(COUNTIF(H100:P100,5)&gt;0,1,"")</f>
        <v>1</v>
      </c>
    </row>
    <row r="101" spans="1:24" x14ac:dyDescent="0.25">
      <c r="C101" s="1">
        <v>92</v>
      </c>
      <c r="E101" s="1">
        <v>92</v>
      </c>
      <c r="F101" s="15">
        <f>AVERAGE(H101:P101)</f>
        <v>2.375</v>
      </c>
      <c r="H101" s="13">
        <v>2</v>
      </c>
      <c r="I101" s="10">
        <v>2</v>
      </c>
      <c r="J101" s="13">
        <v>3</v>
      </c>
      <c r="K101" s="13">
        <v>2</v>
      </c>
      <c r="L101" s="26">
        <v>3</v>
      </c>
      <c r="M101" s="26">
        <v>3</v>
      </c>
      <c r="N101" s="28">
        <v>2</v>
      </c>
      <c r="O101" s="28">
        <v>2</v>
      </c>
      <c r="Q101" s="27">
        <f>(IF(H101&lt;&gt;"A",(H101-H$134)/H$135,0)+IF(I101&lt;&gt;"A",(I101-I$134)/I$135,0)+IF(J101&lt;&gt;"A",(J101-J$134)/J$135,0)+IF(K101&lt;&gt;"A",(K101-K$134)/K$135,0)+IF(L101&lt;&gt;"A",(L101-L$134)/L$135,0)+IF(M101&lt;&gt;"A",(M101-M$134)/M$135,0)+IF(N101&lt;&gt;"A",(N101-N$134)/N$135,0)+IF(O101&lt;&gt;"A",(O101-O$134)/O$135,0))/($S$5-COUNTIF(H101:P101,"A"))</f>
        <v>-0.65950582605121466</v>
      </c>
      <c r="R101" s="12">
        <f>MEDIAN(H101:P101)</f>
        <v>2</v>
      </c>
      <c r="T101" s="12">
        <f>_xlfn.RANK.EQ(F101,$F$10:$F$131)</f>
        <v>100</v>
      </c>
      <c r="U101" s="12">
        <f t="shared" si="1"/>
        <v>101</v>
      </c>
      <c r="V101" s="12">
        <f t="shared" si="2"/>
        <v>97</v>
      </c>
      <c r="W101" s="12">
        <f t="shared" si="3"/>
        <v>-1</v>
      </c>
      <c r="X101" s="14" t="str">
        <f>IF(COUNTIF(H101:P101,5)&gt;0,1,"")</f>
        <v/>
      </c>
    </row>
    <row r="102" spans="1:24" x14ac:dyDescent="0.25">
      <c r="C102" s="1">
        <v>93</v>
      </c>
      <c r="E102" s="1">
        <v>93</v>
      </c>
      <c r="F102" s="15">
        <f>AVERAGE(H102:P102)</f>
        <v>3.5714285714285716</v>
      </c>
      <c r="H102" s="13">
        <v>3</v>
      </c>
      <c r="I102" s="10">
        <v>4</v>
      </c>
      <c r="J102" s="13" t="s">
        <v>7</v>
      </c>
      <c r="K102" s="13">
        <v>3</v>
      </c>
      <c r="L102" s="26">
        <v>4</v>
      </c>
      <c r="M102" s="26">
        <v>4</v>
      </c>
      <c r="N102" s="28">
        <v>5</v>
      </c>
      <c r="O102" s="28">
        <v>2</v>
      </c>
      <c r="Q102" s="27">
        <f>(IF(H102&lt;&gt;"A",(H102-H$134)/H$135,0)+IF(I102&lt;&gt;"A",(I102-I$134)/I$135,0)+IF(J102&lt;&gt;"A",(J102-J$134)/J$135,0)+IF(K102&lt;&gt;"A",(K102-K$134)/K$135,0)+IF(L102&lt;&gt;"A",(L102-L$134)/L$135,0)+IF(M102&lt;&gt;"A",(M102-M$134)/M$135,0)+IF(N102&lt;&gt;"A",(N102-N$134)/N$135,0)+IF(O102&lt;&gt;"A",(O102-O$134)/O$135,0))/($S$5-COUNTIF(H102:P102,"A"))</f>
        <v>0.6900810984507656</v>
      </c>
      <c r="R102" s="12">
        <f>MEDIAN(H102:P102)</f>
        <v>4</v>
      </c>
      <c r="T102" s="12">
        <f>_xlfn.RANK.EQ(F102,$F$10:$F$131)</f>
        <v>30</v>
      </c>
      <c r="U102" s="12">
        <f t="shared" si="1"/>
        <v>23</v>
      </c>
      <c r="V102" s="12">
        <f t="shared" si="2"/>
        <v>1</v>
      </c>
      <c r="W102" s="12">
        <f t="shared" si="3"/>
        <v>7</v>
      </c>
      <c r="X102" s="14">
        <f>IF(COUNTIF(H102:P102,5)&gt;0,1,"")</f>
        <v>1</v>
      </c>
    </row>
    <row r="103" spans="1:24" x14ac:dyDescent="0.25">
      <c r="C103" s="1">
        <v>94</v>
      </c>
      <c r="E103" s="1">
        <v>94</v>
      </c>
      <c r="F103" s="15">
        <f>AVERAGE(H103:P103)</f>
        <v>3.5</v>
      </c>
      <c r="H103" s="13">
        <v>2</v>
      </c>
      <c r="I103" s="10">
        <v>4</v>
      </c>
      <c r="J103" s="13">
        <v>4</v>
      </c>
      <c r="K103" s="13">
        <v>4</v>
      </c>
      <c r="L103" s="26">
        <v>3</v>
      </c>
      <c r="M103" s="26">
        <v>4</v>
      </c>
      <c r="N103" s="28">
        <v>4</v>
      </c>
      <c r="O103" s="28">
        <v>3</v>
      </c>
      <c r="Q103" s="27">
        <f>(IF(H103&lt;&gt;"A",(H103-H$134)/H$135,0)+IF(I103&lt;&gt;"A",(I103-I$134)/I$135,0)+IF(J103&lt;&gt;"A",(J103-J$134)/J$135,0)+IF(K103&lt;&gt;"A",(K103-K$134)/K$135,0)+IF(L103&lt;&gt;"A",(L103-L$134)/L$135,0)+IF(M103&lt;&gt;"A",(M103-M$134)/M$135,0)+IF(N103&lt;&gt;"A",(N103-N$134)/N$135,0)+IF(O103&lt;&gt;"A",(O103-O$134)/O$135,0))/($S$5-COUNTIF(H103:P103,"A"))</f>
        <v>0.66678683927752636</v>
      </c>
      <c r="R103" s="12">
        <f>MEDIAN(H103:P103)</f>
        <v>4</v>
      </c>
      <c r="T103" s="12">
        <f>_xlfn.RANK.EQ(F103,$F$10:$F$131)</f>
        <v>31</v>
      </c>
      <c r="U103" s="12">
        <f t="shared" si="1"/>
        <v>24</v>
      </c>
      <c r="V103" s="12">
        <f t="shared" si="2"/>
        <v>1</v>
      </c>
      <c r="W103" s="12">
        <f t="shared" si="3"/>
        <v>7</v>
      </c>
      <c r="X103" s="14" t="str">
        <f>IF(COUNTIF(H103:P103,5)&gt;0,1,"")</f>
        <v/>
      </c>
    </row>
    <row r="104" spans="1:24" x14ac:dyDescent="0.25">
      <c r="C104" s="1">
        <v>95</v>
      </c>
      <c r="E104" s="1">
        <v>95</v>
      </c>
      <c r="F104" s="15">
        <f>AVERAGE(H104:P104)</f>
        <v>3</v>
      </c>
      <c r="H104" s="13">
        <v>3</v>
      </c>
      <c r="I104" s="10">
        <v>3</v>
      </c>
      <c r="J104" s="13">
        <v>3</v>
      </c>
      <c r="K104" s="13">
        <v>3</v>
      </c>
      <c r="L104" s="26">
        <v>3</v>
      </c>
      <c r="M104" s="26">
        <v>3</v>
      </c>
      <c r="N104" s="28">
        <v>2</v>
      </c>
      <c r="O104" s="28">
        <v>4</v>
      </c>
      <c r="Q104" s="27">
        <f>(IF(H104&lt;&gt;"A",(H104-H$134)/H$135,0)+IF(I104&lt;&gt;"A",(I104-I$134)/I$135,0)+IF(J104&lt;&gt;"A",(J104-J$134)/J$135,0)+IF(K104&lt;&gt;"A",(K104-K$134)/K$135,0)+IF(L104&lt;&gt;"A",(L104-L$134)/L$135,0)+IF(M104&lt;&gt;"A",(M104-M$134)/M$135,0)+IF(N104&lt;&gt;"A",(N104-N$134)/N$135,0)+IF(O104&lt;&gt;"A",(O104-O$134)/O$135,0))/($S$5-COUNTIF(H104:P104,"A"))</f>
        <v>-1.062499766910166E-2</v>
      </c>
      <c r="R104" s="12">
        <f>MEDIAN(H104:P104)</f>
        <v>3</v>
      </c>
      <c r="T104" s="12">
        <f>_xlfn.RANK.EQ(F104,$F$10:$F$131)</f>
        <v>59</v>
      </c>
      <c r="U104" s="12">
        <f t="shared" si="1"/>
        <v>62</v>
      </c>
      <c r="V104" s="12">
        <f t="shared" si="2"/>
        <v>41</v>
      </c>
      <c r="W104" s="12">
        <f t="shared" si="3"/>
        <v>-3</v>
      </c>
      <c r="X104" s="14" t="str">
        <f>IF(COUNTIF(H104:P104,5)&gt;0,1,"")</f>
        <v/>
      </c>
    </row>
    <row r="105" spans="1:24" x14ac:dyDescent="0.25">
      <c r="C105" s="1">
        <v>96</v>
      </c>
      <c r="E105" s="1">
        <v>96</v>
      </c>
      <c r="F105" s="15">
        <f>AVERAGE(H105:P105)</f>
        <v>1.75</v>
      </c>
      <c r="H105" s="13">
        <v>1</v>
      </c>
      <c r="I105" s="10">
        <v>2</v>
      </c>
      <c r="J105" s="13">
        <v>2</v>
      </c>
      <c r="K105" s="13">
        <v>1</v>
      </c>
      <c r="L105" s="26">
        <v>1</v>
      </c>
      <c r="M105" s="26">
        <v>2</v>
      </c>
      <c r="N105" s="28">
        <v>2</v>
      </c>
      <c r="O105" s="28">
        <v>3</v>
      </c>
      <c r="Q105" s="27">
        <f>(IF(H105&lt;&gt;"A",(H105-H$134)/H$135,0)+IF(I105&lt;&gt;"A",(I105-I$134)/I$135,0)+IF(J105&lt;&gt;"A",(J105-J$134)/J$135,0)+IF(K105&lt;&gt;"A",(K105-K$134)/K$135,0)+IF(L105&lt;&gt;"A",(L105-L$134)/L$135,0)+IF(M105&lt;&gt;"A",(M105-M$134)/M$135,0)+IF(N105&lt;&gt;"A",(N105-N$134)/N$135,0)+IF(O105&lt;&gt;"A",(O105-O$134)/O$135,0))/($S$5-COUNTIF(H105:P105,"A"))</f>
        <v>-1.4063687109802214</v>
      </c>
      <c r="R105" s="12">
        <f>MEDIAN(H105:P105)</f>
        <v>2</v>
      </c>
      <c r="T105" s="12">
        <f>_xlfn.RANK.EQ(F105,$F$10:$F$131)</f>
        <v>119</v>
      </c>
      <c r="U105" s="12">
        <f t="shared" si="1"/>
        <v>121</v>
      </c>
      <c r="V105" s="12">
        <f t="shared" si="2"/>
        <v>97</v>
      </c>
      <c r="W105" s="12">
        <f t="shared" si="3"/>
        <v>-2</v>
      </c>
      <c r="X105" s="14" t="str">
        <f>IF(COUNTIF(H105:P105,5)&gt;0,1,"")</f>
        <v/>
      </c>
    </row>
    <row r="106" spans="1:24" x14ac:dyDescent="0.25">
      <c r="C106" s="1">
        <v>97</v>
      </c>
      <c r="E106" s="1">
        <v>97</v>
      </c>
      <c r="F106" s="15">
        <f>AVERAGE(H106:P106)</f>
        <v>3</v>
      </c>
      <c r="H106" s="13">
        <v>3</v>
      </c>
      <c r="I106" s="10">
        <v>3</v>
      </c>
      <c r="J106" s="13">
        <v>2</v>
      </c>
      <c r="K106" s="13" t="s">
        <v>7</v>
      </c>
      <c r="L106" s="26">
        <v>1</v>
      </c>
      <c r="M106" s="26">
        <v>3</v>
      </c>
      <c r="N106" s="28">
        <v>4</v>
      </c>
      <c r="O106" s="28">
        <v>5</v>
      </c>
      <c r="Q106" s="27">
        <f>(IF(H106&lt;&gt;"A",(H106-H$134)/H$135,0)+IF(I106&lt;&gt;"A",(I106-I$134)/I$135,0)+IF(J106&lt;&gt;"A",(J106-J$134)/J$135,0)+IF(K106&lt;&gt;"A",(K106-K$134)/K$135,0)+IF(L106&lt;&gt;"A",(L106-L$134)/L$135,0)+IF(M106&lt;&gt;"A",(M106-M$134)/M$135,0)+IF(N106&lt;&gt;"A",(N106-N$134)/N$135,0)+IF(O106&lt;&gt;"A",(O106-O$134)/O$135,0))/($S$5-COUNTIF(H106:P106,"A"))</f>
        <v>-5.2267799678500718E-2</v>
      </c>
      <c r="R106" s="12">
        <f>MEDIAN(H106:P106)</f>
        <v>3</v>
      </c>
      <c r="T106" s="12">
        <f>_xlfn.RANK.EQ(F106,$F$10:$F$131)</f>
        <v>59</v>
      </c>
      <c r="U106" s="12">
        <f t="shared" si="1"/>
        <v>66</v>
      </c>
      <c r="V106" s="12">
        <f t="shared" si="2"/>
        <v>41</v>
      </c>
      <c r="W106" s="12">
        <f t="shared" si="3"/>
        <v>-7</v>
      </c>
      <c r="X106" s="14">
        <f>IF(COUNTIF(H106:P106,5)&gt;0,1,"")</f>
        <v>1</v>
      </c>
    </row>
    <row r="107" spans="1:24" x14ac:dyDescent="0.25">
      <c r="C107" s="1">
        <v>98</v>
      </c>
      <c r="E107" s="1">
        <v>98</v>
      </c>
      <c r="F107" s="15">
        <f>AVERAGE(H107:P107)</f>
        <v>2</v>
      </c>
      <c r="H107" s="13">
        <v>2</v>
      </c>
      <c r="I107" s="10">
        <v>5</v>
      </c>
      <c r="J107" s="13">
        <v>1</v>
      </c>
      <c r="K107" s="13">
        <v>2</v>
      </c>
      <c r="L107" s="26">
        <v>1</v>
      </c>
      <c r="M107" s="26">
        <v>2</v>
      </c>
      <c r="N107" s="28">
        <v>2</v>
      </c>
      <c r="O107" s="28">
        <v>1</v>
      </c>
      <c r="Q107" s="27">
        <f>(IF(H107&lt;&gt;"A",(H107-H$134)/H$135,0)+IF(I107&lt;&gt;"A",(I107-I$134)/I$135,0)+IF(J107&lt;&gt;"A",(J107-J$134)/J$135,0)+IF(K107&lt;&gt;"A",(K107-K$134)/K$135,0)+IF(L107&lt;&gt;"A",(L107-L$134)/L$135,0)+IF(M107&lt;&gt;"A",(M107-M$134)/M$135,0)+IF(N107&lt;&gt;"A",(N107-N$134)/N$135,0)+IF(O107&lt;&gt;"A",(O107-O$134)/O$135,0))/($S$5-COUNTIF(H107:P107,"A"))</f>
        <v>-1.1265387937066245</v>
      </c>
      <c r="R107" s="12">
        <f>MEDIAN(H107:P107)</f>
        <v>2</v>
      </c>
      <c r="T107" s="12">
        <f>_xlfn.RANK.EQ(F107,$F$10:$F$131)</f>
        <v>113</v>
      </c>
      <c r="U107" s="12">
        <f t="shared" si="1"/>
        <v>114</v>
      </c>
      <c r="V107" s="12">
        <f t="shared" si="2"/>
        <v>97</v>
      </c>
      <c r="W107" s="12">
        <f t="shared" si="3"/>
        <v>-1</v>
      </c>
      <c r="X107" s="14">
        <f>IF(COUNTIF(H107:P107,5)&gt;0,1,"")</f>
        <v>1</v>
      </c>
    </row>
    <row r="108" spans="1:24" x14ac:dyDescent="0.25">
      <c r="C108" s="1">
        <v>99</v>
      </c>
      <c r="E108" s="1">
        <v>99</v>
      </c>
      <c r="F108" s="15">
        <f>AVERAGE(H108:P108)</f>
        <v>2.625</v>
      </c>
      <c r="H108" s="13">
        <v>2</v>
      </c>
      <c r="I108" s="10">
        <v>4</v>
      </c>
      <c r="J108" s="13">
        <v>3</v>
      </c>
      <c r="K108" s="13">
        <v>2</v>
      </c>
      <c r="L108" s="26">
        <v>2</v>
      </c>
      <c r="M108" s="26">
        <v>3</v>
      </c>
      <c r="N108" s="28">
        <v>2</v>
      </c>
      <c r="O108" s="28">
        <v>3</v>
      </c>
      <c r="Q108" s="27">
        <f>(IF(H108&lt;&gt;"A",(H108-H$134)/H$135,0)+IF(I108&lt;&gt;"A",(I108-I$134)/I$135,0)+IF(J108&lt;&gt;"A",(J108-J$134)/J$135,0)+IF(K108&lt;&gt;"A",(K108-K$134)/K$135,0)+IF(L108&lt;&gt;"A",(L108-L$134)/L$135,0)+IF(M108&lt;&gt;"A",(M108-M$134)/M$135,0)+IF(N108&lt;&gt;"A",(N108-N$134)/N$135,0)+IF(O108&lt;&gt;"A",(O108-O$134)/O$135,0))/($S$5-COUNTIF(H108:P108,"A"))</f>
        <v>-0.39814663799421818</v>
      </c>
      <c r="R108" s="12">
        <f>MEDIAN(H108:P108)</f>
        <v>2.5</v>
      </c>
      <c r="T108" s="12">
        <f>_xlfn.RANK.EQ(F108,$F$10:$F$131)</f>
        <v>84</v>
      </c>
      <c r="U108" s="12">
        <f t="shared" si="1"/>
        <v>90</v>
      </c>
      <c r="V108" s="12">
        <f t="shared" si="2"/>
        <v>90</v>
      </c>
      <c r="W108" s="12">
        <f t="shared" si="3"/>
        <v>-6</v>
      </c>
      <c r="X108" s="14" t="str">
        <f>IF(COUNTIF(H108:P108,5)&gt;0,1,"")</f>
        <v/>
      </c>
    </row>
    <row r="109" spans="1:24" x14ac:dyDescent="0.25">
      <c r="C109" s="1">
        <v>100</v>
      </c>
      <c r="E109" s="1">
        <v>100</v>
      </c>
      <c r="F109" s="15">
        <f>AVERAGE(H109:P109)</f>
        <v>2.4285714285714284</v>
      </c>
      <c r="H109" s="13">
        <v>2</v>
      </c>
      <c r="I109" s="10">
        <v>2</v>
      </c>
      <c r="J109" s="13">
        <v>3</v>
      </c>
      <c r="K109" s="13" t="s">
        <v>7</v>
      </c>
      <c r="L109" s="26">
        <v>3</v>
      </c>
      <c r="M109" s="26">
        <v>2</v>
      </c>
      <c r="N109" s="28">
        <v>2</v>
      </c>
      <c r="O109" s="28">
        <v>3</v>
      </c>
      <c r="Q109" s="27">
        <f>(IF(H109&lt;&gt;"A",(H109-H$134)/H$135,0)+IF(I109&lt;&gt;"A",(I109-I$134)/I$135,0)+IF(J109&lt;&gt;"A",(J109-J$134)/J$135,0)+IF(K109&lt;&gt;"A",(K109-K$134)/K$135,0)+IF(L109&lt;&gt;"A",(L109-L$134)/L$135,0)+IF(M109&lt;&gt;"A",(M109-M$134)/M$135,0)+IF(N109&lt;&gt;"A",(N109-N$134)/N$135,0)+IF(O109&lt;&gt;"A",(O109-O$134)/O$135,0))/($S$5-COUNTIF(H109:P109,"A"))</f>
        <v>-0.73177093330037946</v>
      </c>
      <c r="R109" s="12">
        <f>MEDIAN(H109:P109)</f>
        <v>2</v>
      </c>
      <c r="T109" s="12">
        <f>_xlfn.RANK.EQ(F109,$F$10:$F$131)</f>
        <v>99</v>
      </c>
      <c r="U109" s="12">
        <f t="shared" si="1"/>
        <v>104</v>
      </c>
      <c r="V109" s="12">
        <f t="shared" si="2"/>
        <v>97</v>
      </c>
      <c r="W109" s="12">
        <f t="shared" si="3"/>
        <v>-5</v>
      </c>
      <c r="X109" s="14" t="str">
        <f>IF(COUNTIF(H109:P109,5)&gt;0,1,"")</f>
        <v/>
      </c>
    </row>
    <row r="110" spans="1:24" x14ac:dyDescent="0.25">
      <c r="A110" s="24" t="s">
        <v>7</v>
      </c>
      <c r="B110" s="20"/>
      <c r="C110" s="1">
        <v>101</v>
      </c>
      <c r="E110" s="1">
        <v>101</v>
      </c>
      <c r="F110" s="15">
        <f>AVERAGE(H110:P110)</f>
        <v>4</v>
      </c>
      <c r="H110" s="13">
        <v>4</v>
      </c>
      <c r="I110" s="10">
        <v>5</v>
      </c>
      <c r="J110" s="13">
        <v>5</v>
      </c>
      <c r="K110" s="13">
        <v>4</v>
      </c>
      <c r="L110" s="26">
        <v>4</v>
      </c>
      <c r="M110" s="26">
        <v>4</v>
      </c>
      <c r="N110" s="28">
        <v>3</v>
      </c>
      <c r="O110" s="28">
        <v>3</v>
      </c>
      <c r="Q110" s="27">
        <f>(IF(H110&lt;&gt;"A",(H110-H$134)/H$135,0)+IF(I110&lt;&gt;"A",(I110-I$134)/I$135,0)+IF(J110&lt;&gt;"A",(J110-J$134)/J$135,0)+IF(K110&lt;&gt;"A",(K110-K$134)/K$135,0)+IF(L110&lt;&gt;"A",(L110-L$134)/L$135,0)+IF(M110&lt;&gt;"A",(M110-M$134)/M$135,0)+IF(N110&lt;&gt;"A",(N110-N$134)/N$135,0)+IF(O110&lt;&gt;"A",(O110-O$134)/O$135,0))/($S$5-COUNTIF(H110:P110,"A"))</f>
        <v>1.1731965838490248</v>
      </c>
      <c r="R110" s="12">
        <f>MEDIAN(H110:P110)</f>
        <v>4</v>
      </c>
      <c r="T110" s="12">
        <f>_xlfn.RANK.EQ(F110,$F$10:$F$131)</f>
        <v>2</v>
      </c>
      <c r="U110" s="12">
        <f t="shared" si="1"/>
        <v>2</v>
      </c>
      <c r="V110" s="12">
        <f t="shared" si="2"/>
        <v>1</v>
      </c>
      <c r="W110" s="12">
        <f t="shared" si="3"/>
        <v>0</v>
      </c>
      <c r="X110" s="14">
        <f>IF(COUNTIF(H110:P110,5)&gt;0,1,"")</f>
        <v>1</v>
      </c>
    </row>
    <row r="111" spans="1:24" x14ac:dyDescent="0.25">
      <c r="C111" s="1">
        <v>102</v>
      </c>
      <c r="E111" s="1">
        <v>102</v>
      </c>
      <c r="F111" s="15">
        <f>AVERAGE(H111:P111)</f>
        <v>3.25</v>
      </c>
      <c r="H111" s="13">
        <v>2</v>
      </c>
      <c r="I111" s="10">
        <v>3</v>
      </c>
      <c r="J111" s="13">
        <v>3</v>
      </c>
      <c r="K111" s="13">
        <v>3</v>
      </c>
      <c r="L111" s="26">
        <v>3</v>
      </c>
      <c r="M111" s="26">
        <v>4</v>
      </c>
      <c r="N111" s="28">
        <v>4</v>
      </c>
      <c r="O111" s="28">
        <v>4</v>
      </c>
      <c r="Q111" s="27">
        <f>(IF(H111&lt;&gt;"A",(H111-H$134)/H$135,0)+IF(I111&lt;&gt;"A",(I111-I$134)/I$135,0)+IF(J111&lt;&gt;"A",(J111-J$134)/J$135,0)+IF(K111&lt;&gt;"A",(K111-K$134)/K$135,0)+IF(L111&lt;&gt;"A",(L111-L$134)/L$135,0)+IF(M111&lt;&gt;"A",(M111-M$134)/M$135,0)+IF(N111&lt;&gt;"A",(N111-N$134)/N$135,0)+IF(O111&lt;&gt;"A",(O111-O$134)/O$135,0))/($S$5-COUNTIF(H111:P111,"A"))</f>
        <v>0.34283349566149768</v>
      </c>
      <c r="R111" s="12">
        <f>MEDIAN(H111:P111)</f>
        <v>3</v>
      </c>
      <c r="T111" s="12">
        <f>_xlfn.RANK.EQ(F111,$F$10:$F$131)</f>
        <v>45</v>
      </c>
      <c r="U111" s="12">
        <f t="shared" si="1"/>
        <v>46</v>
      </c>
      <c r="V111" s="12">
        <f t="shared" si="2"/>
        <v>41</v>
      </c>
      <c r="W111" s="12">
        <f t="shared" si="3"/>
        <v>-1</v>
      </c>
      <c r="X111" s="14" t="str">
        <f>IF(COUNTIF(H111:P111,5)&gt;0,1,"")</f>
        <v/>
      </c>
    </row>
    <row r="112" spans="1:24" x14ac:dyDescent="0.25">
      <c r="A112" s="24" t="s">
        <v>7</v>
      </c>
      <c r="B112" s="20"/>
      <c r="C112" s="1">
        <v>103</v>
      </c>
      <c r="E112" s="1">
        <v>103</v>
      </c>
      <c r="F112" s="15">
        <f>AVERAGE(H112:P112)</f>
        <v>3.875</v>
      </c>
      <c r="H112" s="13">
        <v>4</v>
      </c>
      <c r="I112" s="10">
        <v>4</v>
      </c>
      <c r="J112" s="13">
        <v>3</v>
      </c>
      <c r="K112" s="13">
        <v>3</v>
      </c>
      <c r="L112" s="26">
        <v>5</v>
      </c>
      <c r="M112" s="26">
        <v>3</v>
      </c>
      <c r="N112" s="28">
        <v>5</v>
      </c>
      <c r="O112" s="28">
        <v>4</v>
      </c>
      <c r="Q112" s="27">
        <f>(IF(H112&lt;&gt;"A",(H112-H$134)/H$135,0)+IF(I112&lt;&gt;"A",(I112-I$134)/I$135,0)+IF(J112&lt;&gt;"A",(J112-J$134)/J$135,0)+IF(K112&lt;&gt;"A",(K112-K$134)/K$135,0)+IF(L112&lt;&gt;"A",(L112-L$134)/L$135,0)+IF(M112&lt;&gt;"A",(M112-M$134)/M$135,0)+IF(N112&lt;&gt;"A",(N112-N$134)/N$135,0)+IF(O112&lt;&gt;"A",(O112-O$134)/O$135,0))/($S$5-COUNTIF(H112:P112,"A"))</f>
        <v>0.8807983225284598</v>
      </c>
      <c r="R112" s="12">
        <f>MEDIAN(H112:P112)</f>
        <v>4</v>
      </c>
      <c r="T112" s="12">
        <f>_xlfn.RANK.EQ(F112,$F$10:$F$131)</f>
        <v>8</v>
      </c>
      <c r="U112" s="12">
        <f t="shared" si="1"/>
        <v>12</v>
      </c>
      <c r="V112" s="12">
        <f t="shared" si="2"/>
        <v>1</v>
      </c>
      <c r="W112" s="12">
        <f t="shared" si="3"/>
        <v>-4</v>
      </c>
      <c r="X112" s="14">
        <f>IF(COUNTIF(H112:P112,5)&gt;0,1,"")</f>
        <v>1</v>
      </c>
    </row>
    <row r="113" spans="1:24" x14ac:dyDescent="0.25">
      <c r="C113" s="1">
        <v>104</v>
      </c>
      <c r="E113" s="1">
        <v>104</v>
      </c>
      <c r="F113" s="15">
        <f>AVERAGE(H113:P113)</f>
        <v>3.125</v>
      </c>
      <c r="H113" s="13">
        <v>3</v>
      </c>
      <c r="I113" s="10">
        <v>3</v>
      </c>
      <c r="J113" s="13">
        <v>3</v>
      </c>
      <c r="K113" s="13">
        <v>3</v>
      </c>
      <c r="L113" s="26">
        <v>3</v>
      </c>
      <c r="M113" s="26">
        <v>3</v>
      </c>
      <c r="N113" s="28">
        <v>3</v>
      </c>
      <c r="O113" s="28">
        <v>4</v>
      </c>
      <c r="Q113" s="27">
        <f>(IF(H113&lt;&gt;"A",(H113-H$134)/H$135,0)+IF(I113&lt;&gt;"A",(I113-I$134)/I$135,0)+IF(J113&lt;&gt;"A",(J113-J$134)/J$135,0)+IF(K113&lt;&gt;"A",(K113-K$134)/K$135,0)+IF(L113&lt;&gt;"A",(L113-L$134)/L$135,0)+IF(M113&lt;&gt;"A",(M113-M$134)/M$135,0)+IF(N113&lt;&gt;"A",(N113-N$134)/N$135,0)+IF(O113&lt;&gt;"A",(O113-O$134)/O$135,0))/($S$5-COUNTIF(H113:P113,"A"))</f>
        <v>0.12829440967850411</v>
      </c>
      <c r="R113" s="12">
        <f>MEDIAN(H113:P113)</f>
        <v>3</v>
      </c>
      <c r="T113" s="12">
        <f>_xlfn.RANK.EQ(F113,$F$10:$F$131)</f>
        <v>56</v>
      </c>
      <c r="U113" s="12">
        <f t="shared" si="1"/>
        <v>56</v>
      </c>
      <c r="V113" s="12">
        <f t="shared" si="2"/>
        <v>41</v>
      </c>
      <c r="W113" s="12">
        <f t="shared" si="3"/>
        <v>0</v>
      </c>
      <c r="X113" s="14" t="str">
        <f>IF(COUNTIF(H113:P113,5)&gt;0,1,"")</f>
        <v/>
      </c>
    </row>
    <row r="114" spans="1:24" x14ac:dyDescent="0.25">
      <c r="A114" s="14" t="s">
        <v>7</v>
      </c>
      <c r="C114" s="1">
        <v>105</v>
      </c>
      <c r="E114" s="1">
        <v>105</v>
      </c>
      <c r="F114" s="15">
        <f>AVERAGE(H114:P114)</f>
        <v>3.6666666666666665</v>
      </c>
      <c r="H114" s="13">
        <v>4</v>
      </c>
      <c r="I114" s="10">
        <v>3</v>
      </c>
      <c r="J114" s="13">
        <v>3</v>
      </c>
      <c r="K114" s="13" t="s">
        <v>7</v>
      </c>
      <c r="L114" s="26">
        <v>5</v>
      </c>
      <c r="M114" s="26" t="s">
        <v>7</v>
      </c>
      <c r="N114" s="28">
        <v>5</v>
      </c>
      <c r="O114" s="28">
        <v>2</v>
      </c>
      <c r="Q114" s="27">
        <f>(IF(H114&lt;&gt;"A",(H114-H$134)/H$135,0)+IF(I114&lt;&gt;"A",(I114-I$134)/I$135,0)+IF(J114&lt;&gt;"A",(J114-J$134)/J$135,0)+IF(K114&lt;&gt;"A",(K114-K$134)/K$135,0)+IF(L114&lt;&gt;"A",(L114-L$134)/L$135,0)+IF(M114&lt;&gt;"A",(M114-M$134)/M$135,0)+IF(N114&lt;&gt;"A",(N114-N$134)/N$135,0)+IF(O114&lt;&gt;"A",(O114-O$134)/O$135,0))/($S$5-COUNTIF(H114:P114,"A"))</f>
        <v>0.63120690502578902</v>
      </c>
      <c r="R114" s="12">
        <f>MEDIAN(H114:P114)</f>
        <v>3.5</v>
      </c>
      <c r="T114" s="12">
        <f>_xlfn.RANK.EQ(F114,$F$10:$F$131)</f>
        <v>20</v>
      </c>
      <c r="U114" s="12">
        <f t="shared" si="1"/>
        <v>30</v>
      </c>
      <c r="V114" s="12">
        <f t="shared" si="2"/>
        <v>25</v>
      </c>
      <c r="W114" s="12">
        <f t="shared" si="3"/>
        <v>-10</v>
      </c>
      <c r="X114" s="14">
        <f>IF(COUNTIF(H114:P114,5)&gt;0,1,"")</f>
        <v>1</v>
      </c>
    </row>
    <row r="115" spans="1:24" x14ac:dyDescent="0.25">
      <c r="C115" s="1">
        <v>106</v>
      </c>
      <c r="E115" s="1">
        <v>106</v>
      </c>
      <c r="F115" s="15">
        <f>AVERAGE(H115:P115)</f>
        <v>3.375</v>
      </c>
      <c r="H115" s="13">
        <v>2</v>
      </c>
      <c r="I115" s="10">
        <v>4</v>
      </c>
      <c r="J115" s="13">
        <v>4</v>
      </c>
      <c r="K115" s="13">
        <v>3</v>
      </c>
      <c r="L115" s="26">
        <v>3</v>
      </c>
      <c r="M115" s="26">
        <v>3</v>
      </c>
      <c r="N115" s="28">
        <v>4</v>
      </c>
      <c r="O115" s="28">
        <v>4</v>
      </c>
      <c r="Q115" s="27">
        <f>(IF(H115&lt;&gt;"A",(H115-H$134)/H$135,0)+IF(I115&lt;&gt;"A",(I115-I$134)/I$135,0)+IF(J115&lt;&gt;"A",(J115-J$134)/J$135,0)+IF(K115&lt;&gt;"A",(K115-K$134)/K$135,0)+IF(L115&lt;&gt;"A",(L115-L$134)/L$135,0)+IF(M115&lt;&gt;"A",(M115-M$134)/M$135,0)+IF(N115&lt;&gt;"A",(N115-N$134)/N$135,0)+IF(O115&lt;&gt;"A",(O115-O$134)/O$135,0))/($S$5-COUNTIF(H115:P115,"A"))</f>
        <v>0.42145020907440445</v>
      </c>
      <c r="R115" s="12">
        <f>MEDIAN(H115:P115)</f>
        <v>3.5</v>
      </c>
      <c r="T115" s="12">
        <f>_xlfn.RANK.EQ(F115,$F$10:$F$131)</f>
        <v>39</v>
      </c>
      <c r="U115" s="12">
        <f t="shared" si="1"/>
        <v>40</v>
      </c>
      <c r="V115" s="12">
        <f t="shared" si="2"/>
        <v>25</v>
      </c>
      <c r="W115" s="12">
        <f t="shared" si="3"/>
        <v>-1</v>
      </c>
      <c r="X115" s="14" t="str">
        <f>IF(COUNTIF(H115:P115,5)&gt;0,1,"")</f>
        <v/>
      </c>
    </row>
    <row r="116" spans="1:24" x14ac:dyDescent="0.25">
      <c r="C116" s="1">
        <v>107</v>
      </c>
      <c r="E116" s="1">
        <v>107</v>
      </c>
      <c r="F116" s="15">
        <f>AVERAGE(H116:P116)</f>
        <v>2.875</v>
      </c>
      <c r="H116" s="13">
        <v>2</v>
      </c>
      <c r="I116" s="10">
        <v>3</v>
      </c>
      <c r="J116" s="13">
        <v>3</v>
      </c>
      <c r="K116" s="13">
        <v>4</v>
      </c>
      <c r="L116" s="26">
        <v>3</v>
      </c>
      <c r="M116" s="26">
        <v>3</v>
      </c>
      <c r="N116" s="28">
        <v>2</v>
      </c>
      <c r="O116" s="28">
        <v>3</v>
      </c>
      <c r="Q116" s="27">
        <f>(IF(H116&lt;&gt;"A",(H116-H$134)/H$135,0)+IF(I116&lt;&gt;"A",(I116-I$134)/I$135,0)+IF(J116&lt;&gt;"A",(J116-J$134)/J$135,0)+IF(K116&lt;&gt;"A",(K116-K$134)/K$135,0)+IF(L116&lt;&gt;"A",(L116-L$134)/L$135,0)+IF(M116&lt;&gt;"A",(M116-M$134)/M$135,0)+IF(N116&lt;&gt;"A",(N116-N$134)/N$135,0)+IF(O116&lt;&gt;"A",(O116-O$134)/O$135,0))/($S$5-COUNTIF(H116:P116,"A"))</f>
        <v>-9.4778285801568302E-2</v>
      </c>
      <c r="R116" s="12">
        <f>MEDIAN(H116:P116)</f>
        <v>3</v>
      </c>
      <c r="T116" s="12">
        <f>_xlfn.RANK.EQ(F116,$F$10:$F$131)</f>
        <v>66</v>
      </c>
      <c r="U116" s="12">
        <f t="shared" si="1"/>
        <v>68</v>
      </c>
      <c r="V116" s="12">
        <f t="shared" si="2"/>
        <v>41</v>
      </c>
      <c r="W116" s="12">
        <f t="shared" si="3"/>
        <v>-2</v>
      </c>
      <c r="X116" s="14" t="str">
        <f>IF(COUNTIF(H116:P116,5)&gt;0,1,"")</f>
        <v/>
      </c>
    </row>
    <row r="117" spans="1:24" x14ac:dyDescent="0.25">
      <c r="C117" s="1">
        <v>108</v>
      </c>
      <c r="E117" s="1">
        <v>108</v>
      </c>
      <c r="F117" s="15">
        <f>AVERAGE(H117:P117)</f>
        <v>2.375</v>
      </c>
      <c r="H117" s="13">
        <v>2</v>
      </c>
      <c r="I117" s="10">
        <v>3</v>
      </c>
      <c r="J117" s="13">
        <v>2</v>
      </c>
      <c r="K117" s="13">
        <v>3</v>
      </c>
      <c r="L117" s="26">
        <v>2</v>
      </c>
      <c r="M117" s="26">
        <v>3</v>
      </c>
      <c r="N117" s="28">
        <v>2</v>
      </c>
      <c r="O117" s="28">
        <v>2</v>
      </c>
      <c r="Q117" s="27">
        <f>(IF(H117&lt;&gt;"A",(H117-H$134)/H$135,0)+IF(I117&lt;&gt;"A",(I117-I$134)/I$135,0)+IF(J117&lt;&gt;"A",(J117-J$134)/J$135,0)+IF(K117&lt;&gt;"A",(K117-K$134)/K$135,0)+IF(L117&lt;&gt;"A",(L117-L$134)/L$135,0)+IF(M117&lt;&gt;"A",(M117-M$134)/M$135,0)+IF(N117&lt;&gt;"A",(N117-N$134)/N$135,0)+IF(O117&lt;&gt;"A",(O117-O$134)/O$135,0))/($S$5-COUNTIF(H117:P117,"A"))</f>
        <v>-0.63653631817497947</v>
      </c>
      <c r="R117" s="12">
        <f>MEDIAN(H117:P117)</f>
        <v>2</v>
      </c>
      <c r="T117" s="12">
        <f>_xlfn.RANK.EQ(F117,$F$10:$F$131)</f>
        <v>100</v>
      </c>
      <c r="U117" s="12">
        <f t="shared" si="1"/>
        <v>99</v>
      </c>
      <c r="V117" s="12">
        <f t="shared" si="2"/>
        <v>97</v>
      </c>
      <c r="W117" s="12">
        <f t="shared" si="3"/>
        <v>1</v>
      </c>
      <c r="X117" s="14" t="str">
        <f>IF(COUNTIF(H117:P117,5)&gt;0,1,"")</f>
        <v/>
      </c>
    </row>
    <row r="118" spans="1:24" x14ac:dyDescent="0.25">
      <c r="C118" s="1">
        <v>109</v>
      </c>
      <c r="E118" s="1">
        <v>109</v>
      </c>
      <c r="F118" s="15">
        <f>AVERAGE(H118:P118)</f>
        <v>3.25</v>
      </c>
      <c r="H118" s="13">
        <v>2</v>
      </c>
      <c r="I118" s="10">
        <v>5</v>
      </c>
      <c r="J118" s="13">
        <v>4</v>
      </c>
      <c r="K118" s="13">
        <v>2</v>
      </c>
      <c r="L118" s="26">
        <v>4</v>
      </c>
      <c r="M118" s="26">
        <v>3</v>
      </c>
      <c r="N118" s="28">
        <v>4</v>
      </c>
      <c r="O118" s="28">
        <v>2</v>
      </c>
      <c r="Q118" s="27">
        <f>(IF(H118&lt;&gt;"A",(H118-H$134)/H$135,0)+IF(I118&lt;&gt;"A",(I118-I$134)/I$135,0)+IF(J118&lt;&gt;"A",(J118-J$134)/J$135,0)+IF(K118&lt;&gt;"A",(K118-K$134)/K$135,0)+IF(L118&lt;&gt;"A",(L118-L$134)/L$135,0)+IF(M118&lt;&gt;"A",(M118-M$134)/M$135,0)+IF(N118&lt;&gt;"A",(N118-N$134)/N$135,0)+IF(O118&lt;&gt;"A",(O118-O$134)/O$135,0))/($S$5-COUNTIF(H118:P118,"A"))</f>
        <v>0.26410225619015448</v>
      </c>
      <c r="R118" s="12">
        <f>MEDIAN(H118:P118)</f>
        <v>3.5</v>
      </c>
      <c r="T118" s="12">
        <f>_xlfn.RANK.EQ(F118,$F$10:$F$131)</f>
        <v>45</v>
      </c>
      <c r="U118" s="12">
        <f t="shared" si="1"/>
        <v>50</v>
      </c>
      <c r="V118" s="12">
        <f t="shared" si="2"/>
        <v>25</v>
      </c>
      <c r="W118" s="12">
        <f t="shared" si="3"/>
        <v>-5</v>
      </c>
      <c r="X118" s="14">
        <f>IF(COUNTIF(H118:P118,5)&gt;0,1,"")</f>
        <v>1</v>
      </c>
    </row>
    <row r="119" spans="1:24" x14ac:dyDescent="0.25">
      <c r="C119" s="1">
        <v>110</v>
      </c>
      <c r="E119" s="1">
        <v>110</v>
      </c>
      <c r="F119" s="15">
        <f>AVERAGE(H119:P119)</f>
        <v>3.875</v>
      </c>
      <c r="H119" s="13">
        <v>3</v>
      </c>
      <c r="I119" s="10">
        <v>3</v>
      </c>
      <c r="J119" s="13">
        <v>4</v>
      </c>
      <c r="K119" s="13">
        <v>3</v>
      </c>
      <c r="L119" s="26">
        <v>5</v>
      </c>
      <c r="M119" s="26">
        <v>4</v>
      </c>
      <c r="N119" s="28">
        <v>4</v>
      </c>
      <c r="O119" s="28">
        <v>5</v>
      </c>
      <c r="Q119" s="27">
        <f>(IF(H119&lt;&gt;"A",(H119-H$134)/H$135,0)+IF(I119&lt;&gt;"A",(I119-I$134)/I$135,0)+IF(J119&lt;&gt;"A",(J119-J$134)/J$135,0)+IF(K119&lt;&gt;"A",(K119-K$134)/K$135,0)+IF(L119&lt;&gt;"A",(L119-L$134)/L$135,0)+IF(M119&lt;&gt;"A",(M119-M$134)/M$135,0)+IF(N119&lt;&gt;"A",(N119-N$134)/N$135,0)+IF(O119&lt;&gt;"A",(O119-O$134)/O$135,0))/($S$5-COUNTIF(H119:P119,"A"))</f>
        <v>0.96169598343763318</v>
      </c>
      <c r="R119" s="12">
        <f>MEDIAN(H119:P119)</f>
        <v>4</v>
      </c>
      <c r="T119" s="12">
        <f>_xlfn.RANK.EQ(F119,$F$10:$F$131)</f>
        <v>8</v>
      </c>
      <c r="U119" s="12">
        <f t="shared" si="1"/>
        <v>8</v>
      </c>
      <c r="V119" s="12">
        <f t="shared" si="2"/>
        <v>1</v>
      </c>
      <c r="W119" s="12">
        <f t="shared" si="3"/>
        <v>0</v>
      </c>
      <c r="X119" s="14">
        <f>IF(COUNTIF(H119:P119,5)&gt;0,1,"")</f>
        <v>1</v>
      </c>
    </row>
    <row r="120" spans="1:24" x14ac:dyDescent="0.25">
      <c r="C120" s="1">
        <v>111</v>
      </c>
      <c r="E120" s="1">
        <v>111</v>
      </c>
      <c r="F120" s="15">
        <f>AVERAGE(H120:P120)</f>
        <v>3.125</v>
      </c>
      <c r="H120" s="13">
        <v>4</v>
      </c>
      <c r="I120" s="10">
        <v>2</v>
      </c>
      <c r="J120" s="13">
        <v>2</v>
      </c>
      <c r="K120" s="13">
        <v>3</v>
      </c>
      <c r="L120" s="26">
        <v>4</v>
      </c>
      <c r="M120" s="26">
        <v>2</v>
      </c>
      <c r="N120" s="28">
        <v>4</v>
      </c>
      <c r="O120" s="28">
        <v>4</v>
      </c>
      <c r="Q120" s="27">
        <f>(IF(H120&lt;&gt;"A",(H120-H$134)/H$135,0)+IF(I120&lt;&gt;"A",(I120-I$134)/I$135,0)+IF(J120&lt;&gt;"A",(J120-J$134)/J$135,0)+IF(K120&lt;&gt;"A",(K120-K$134)/K$135,0)+IF(L120&lt;&gt;"A",(L120-L$134)/L$135,0)+IF(M120&lt;&gt;"A",(M120-M$134)/M$135,0)+IF(N120&lt;&gt;"A",(N120-N$134)/N$135,0)+IF(O120&lt;&gt;"A",(O120-O$134)/O$135,0))/($S$5-COUNTIF(H120:P120,"A"))</f>
        <v>2.0710026812835458E-2</v>
      </c>
      <c r="R120" s="12">
        <f>MEDIAN(H120:P120)</f>
        <v>3.5</v>
      </c>
      <c r="T120" s="12">
        <f>_xlfn.RANK.EQ(F120,$F$10:$F$131)</f>
        <v>56</v>
      </c>
      <c r="U120" s="12">
        <f t="shared" si="1"/>
        <v>61</v>
      </c>
      <c r="V120" s="12">
        <f t="shared" si="2"/>
        <v>25</v>
      </c>
      <c r="W120" s="12">
        <f t="shared" si="3"/>
        <v>-5</v>
      </c>
      <c r="X120" s="14" t="str">
        <f>IF(COUNTIF(H120:P120,5)&gt;0,1,"")</f>
        <v/>
      </c>
    </row>
    <row r="121" spans="1:24" x14ac:dyDescent="0.25">
      <c r="C121" s="1">
        <v>112</v>
      </c>
      <c r="E121" s="1">
        <v>112</v>
      </c>
      <c r="F121" s="15">
        <f>AVERAGE(H121:P121)</f>
        <v>2.625</v>
      </c>
      <c r="H121" s="13">
        <v>1</v>
      </c>
      <c r="I121" s="10">
        <v>2</v>
      </c>
      <c r="J121" s="13">
        <v>3</v>
      </c>
      <c r="K121" s="13">
        <v>2</v>
      </c>
      <c r="L121" s="26">
        <v>3</v>
      </c>
      <c r="M121" s="26">
        <v>3</v>
      </c>
      <c r="N121" s="28">
        <v>4</v>
      </c>
      <c r="O121" s="28">
        <v>3</v>
      </c>
      <c r="Q121" s="27">
        <f>(IF(H121&lt;&gt;"A",(H121-H$134)/H$135,0)+IF(I121&lt;&gt;"A",(I121-I$134)/I$135,0)+IF(J121&lt;&gt;"A",(J121-J$134)/J$135,0)+IF(K121&lt;&gt;"A",(K121-K$134)/K$135,0)+IF(L121&lt;&gt;"A",(L121-L$134)/L$135,0)+IF(M121&lt;&gt;"A",(M121-M$134)/M$135,0)+IF(N121&lt;&gt;"A",(N121-N$134)/N$135,0)+IF(O121&lt;&gt;"A",(O121-O$134)/O$135,0))/($S$5-COUNTIF(H121:P121,"A"))</f>
        <v>-0.39126589815585305</v>
      </c>
      <c r="R121" s="12">
        <f>MEDIAN(H121:P121)</f>
        <v>3</v>
      </c>
      <c r="T121" s="12">
        <f>_xlfn.RANK.EQ(F121,$F$10:$F$131)</f>
        <v>84</v>
      </c>
      <c r="U121" s="12">
        <f t="shared" si="1"/>
        <v>88</v>
      </c>
      <c r="V121" s="12">
        <f t="shared" si="2"/>
        <v>41</v>
      </c>
      <c r="W121" s="12">
        <f t="shared" si="3"/>
        <v>-4</v>
      </c>
      <c r="X121" s="14" t="str">
        <f>IF(COUNTIF(H121:P121,5)&gt;0,1,"")</f>
        <v/>
      </c>
    </row>
    <row r="122" spans="1:24" x14ac:dyDescent="0.25">
      <c r="C122" s="1">
        <v>113</v>
      </c>
      <c r="E122" s="1">
        <v>113</v>
      </c>
      <c r="F122" s="15">
        <f>AVERAGE(H122:P122)</f>
        <v>3.625</v>
      </c>
      <c r="H122" s="13">
        <v>2</v>
      </c>
      <c r="I122" s="10">
        <v>3</v>
      </c>
      <c r="J122" s="13">
        <v>4</v>
      </c>
      <c r="K122" s="13">
        <v>4</v>
      </c>
      <c r="L122" s="26">
        <v>3</v>
      </c>
      <c r="M122" s="26">
        <v>4</v>
      </c>
      <c r="N122" s="28">
        <v>4</v>
      </c>
      <c r="O122" s="28">
        <v>5</v>
      </c>
      <c r="Q122" s="27">
        <f>(IF(H122&lt;&gt;"A",(H122-H$134)/H$135,0)+IF(I122&lt;&gt;"A",(I122-I$134)/I$135,0)+IF(J122&lt;&gt;"A",(J122-J$134)/J$135,0)+IF(K122&lt;&gt;"A",(K122-K$134)/K$135,0)+IF(L122&lt;&gt;"A",(L122-L$134)/L$135,0)+IF(M122&lt;&gt;"A",(M122-M$134)/M$135,0)+IF(N122&lt;&gt;"A",(N122-N$134)/N$135,0)+IF(O122&lt;&gt;"A",(O122-O$134)/O$135,0))/($S$5-COUNTIF(H122:P122,"A"))</f>
        <v>0.77430412771440049</v>
      </c>
      <c r="R122" s="12">
        <f>MEDIAN(H122:P122)</f>
        <v>4</v>
      </c>
      <c r="T122" s="12">
        <f>_xlfn.RANK.EQ(F122,$F$10:$F$131)</f>
        <v>21</v>
      </c>
      <c r="U122" s="12">
        <f t="shared" si="1"/>
        <v>19</v>
      </c>
      <c r="V122" s="12">
        <f t="shared" si="2"/>
        <v>1</v>
      </c>
      <c r="W122" s="12">
        <f t="shared" si="3"/>
        <v>2</v>
      </c>
      <c r="X122" s="14">
        <f>IF(COUNTIF(H122:P122,5)&gt;0,1,"")</f>
        <v>1</v>
      </c>
    </row>
    <row r="123" spans="1:24" x14ac:dyDescent="0.25">
      <c r="C123" s="1">
        <v>114</v>
      </c>
      <c r="E123" s="1">
        <v>114</v>
      </c>
      <c r="F123" s="15">
        <f>AVERAGE(H123:P123)</f>
        <v>2.75</v>
      </c>
      <c r="H123" s="13">
        <v>2</v>
      </c>
      <c r="I123" s="10">
        <v>4</v>
      </c>
      <c r="J123" s="13">
        <v>3</v>
      </c>
      <c r="K123" s="13">
        <v>3</v>
      </c>
      <c r="L123" s="26">
        <v>2</v>
      </c>
      <c r="M123" s="26">
        <v>3</v>
      </c>
      <c r="N123" s="28">
        <v>2</v>
      </c>
      <c r="O123" s="28">
        <v>3</v>
      </c>
      <c r="Q123" s="27">
        <f>(IF(H123&lt;&gt;"A",(H123-H$134)/H$135,0)+IF(I123&lt;&gt;"A",(I123-I$134)/I$135,0)+IF(J123&lt;&gt;"A",(J123-J$134)/J$135,0)+IF(K123&lt;&gt;"A",(K123-K$134)/K$135,0)+IF(L123&lt;&gt;"A",(L123-L$134)/L$135,0)+IF(M123&lt;&gt;"A",(M123-M$134)/M$135,0)+IF(N123&lt;&gt;"A",(N123-N$134)/N$135,0)+IF(O123&lt;&gt;"A",(O123-O$134)/O$135,0))/($S$5-COUNTIF(H123:P123,"A"))</f>
        <v>-0.23802857322633383</v>
      </c>
      <c r="R123" s="12">
        <f>MEDIAN(H123:P123)</f>
        <v>3</v>
      </c>
      <c r="T123" s="12">
        <f>_xlfn.RANK.EQ(F123,$F$10:$F$131)</f>
        <v>77</v>
      </c>
      <c r="U123" s="12">
        <f t="shared" si="1"/>
        <v>77</v>
      </c>
      <c r="V123" s="12">
        <f t="shared" si="2"/>
        <v>41</v>
      </c>
      <c r="W123" s="12">
        <f t="shared" si="3"/>
        <v>0</v>
      </c>
      <c r="X123" s="14" t="str">
        <f>IF(COUNTIF(H123:P123,5)&gt;0,1,"")</f>
        <v/>
      </c>
    </row>
    <row r="124" spans="1:24" x14ac:dyDescent="0.25">
      <c r="C124" s="1">
        <v>115</v>
      </c>
      <c r="E124" s="1">
        <v>115</v>
      </c>
      <c r="F124" s="15">
        <f>AVERAGE(H124:P124)</f>
        <v>2.875</v>
      </c>
      <c r="H124" s="13">
        <v>2</v>
      </c>
      <c r="I124" s="10">
        <v>4</v>
      </c>
      <c r="J124" s="13">
        <v>3</v>
      </c>
      <c r="K124" s="13">
        <v>2</v>
      </c>
      <c r="L124" s="26">
        <v>3</v>
      </c>
      <c r="M124" s="26">
        <v>3</v>
      </c>
      <c r="N124" s="28">
        <v>4</v>
      </c>
      <c r="O124" s="28">
        <v>2</v>
      </c>
      <c r="Q124" s="27">
        <f>(IF(H124&lt;&gt;"A",(H124-H$134)/H$135,0)+IF(I124&lt;&gt;"A",(I124-I$134)/I$135,0)+IF(J124&lt;&gt;"A",(J124-J$134)/J$135,0)+IF(K124&lt;&gt;"A",(K124-K$134)/K$135,0)+IF(L124&lt;&gt;"A",(L124-L$134)/L$135,0)+IF(M124&lt;&gt;"A",(M124-M$134)/M$135,0)+IF(N124&lt;&gt;"A",(N124-N$134)/N$135,0)+IF(O124&lt;&gt;"A",(O124-O$134)/O$135,0))/($S$5-COUNTIF(H124:P124,"A"))</f>
        <v>-0.1273566560287489</v>
      </c>
      <c r="R124" s="12">
        <f>MEDIAN(H124:P124)</f>
        <v>3</v>
      </c>
      <c r="T124" s="12">
        <f>_xlfn.RANK.EQ(F124,$F$10:$F$131)</f>
        <v>66</v>
      </c>
      <c r="U124" s="12">
        <f t="shared" si="1"/>
        <v>70</v>
      </c>
      <c r="V124" s="12">
        <f t="shared" si="2"/>
        <v>41</v>
      </c>
      <c r="W124" s="12">
        <f t="shared" si="3"/>
        <v>-4</v>
      </c>
      <c r="X124" s="14" t="str">
        <f>IF(COUNTIF(H124:P124,5)&gt;0,1,"")</f>
        <v/>
      </c>
    </row>
    <row r="125" spans="1:24" x14ac:dyDescent="0.25">
      <c r="C125" s="1">
        <v>116</v>
      </c>
      <c r="E125" s="1">
        <v>116</v>
      </c>
      <c r="F125" s="15">
        <f>AVERAGE(H125:P125)</f>
        <v>2.75</v>
      </c>
      <c r="H125" s="13">
        <v>2</v>
      </c>
      <c r="I125" s="10">
        <v>3</v>
      </c>
      <c r="J125" s="13">
        <v>3</v>
      </c>
      <c r="K125" s="13">
        <v>2</v>
      </c>
      <c r="L125" s="26">
        <v>3</v>
      </c>
      <c r="M125" s="26">
        <v>3</v>
      </c>
      <c r="N125" s="28">
        <v>2</v>
      </c>
      <c r="O125" s="28">
        <v>4</v>
      </c>
      <c r="Q125" s="27">
        <f>(IF(H125&lt;&gt;"A",(H125-H$134)/H$135,0)+IF(I125&lt;&gt;"A",(I125-I$134)/I$135,0)+IF(J125&lt;&gt;"A",(J125-J$134)/J$135,0)+IF(K125&lt;&gt;"A",(K125-K$134)/K$135,0)+IF(L125&lt;&gt;"A",(L125-L$134)/L$135,0)+IF(M125&lt;&gt;"A",(M125-M$134)/M$135,0)+IF(N125&lt;&gt;"A",(N125-N$134)/N$135,0)+IF(O125&lt;&gt;"A",(O125-O$134)/O$135,0))/($S$5-COUNTIF(H125:P125,"A"))</f>
        <v>-0.29767818228708642</v>
      </c>
      <c r="R125" s="12">
        <f>MEDIAN(H125:P125)</f>
        <v>3</v>
      </c>
      <c r="T125" s="12">
        <f>_xlfn.RANK.EQ(F125,$F$10:$F$131)</f>
        <v>77</v>
      </c>
      <c r="U125" s="12">
        <f t="shared" si="1"/>
        <v>81</v>
      </c>
      <c r="V125" s="12">
        <f t="shared" si="2"/>
        <v>41</v>
      </c>
      <c r="W125" s="12">
        <f t="shared" si="3"/>
        <v>-4</v>
      </c>
      <c r="X125" s="14" t="str">
        <f>IF(COUNTIF(H125:P125,5)&gt;0,1,"")</f>
        <v/>
      </c>
    </row>
    <row r="126" spans="1:24" x14ac:dyDescent="0.25">
      <c r="C126" s="1">
        <v>117</v>
      </c>
      <c r="E126" s="1">
        <v>117</v>
      </c>
      <c r="F126" s="15">
        <f>AVERAGE(H126:P126)</f>
        <v>2.5</v>
      </c>
      <c r="H126" s="13">
        <v>2</v>
      </c>
      <c r="I126" s="10">
        <v>2</v>
      </c>
      <c r="J126" s="13">
        <v>4</v>
      </c>
      <c r="K126" s="13">
        <v>2</v>
      </c>
      <c r="L126" s="26">
        <v>3</v>
      </c>
      <c r="M126" s="26">
        <v>3</v>
      </c>
      <c r="N126" s="28">
        <v>2</v>
      </c>
      <c r="O126" s="28">
        <v>2</v>
      </c>
      <c r="Q126" s="27">
        <f>(IF(H126&lt;&gt;"A",(H126-H$134)/H$135,0)+IF(I126&lt;&gt;"A",(I126-I$134)/I$135,0)+IF(J126&lt;&gt;"A",(J126-J$134)/J$135,0)+IF(K126&lt;&gt;"A",(K126-K$134)/K$135,0)+IF(L126&lt;&gt;"A",(L126-L$134)/L$135,0)+IF(M126&lt;&gt;"A",(M126-M$134)/M$135,0)+IF(N126&lt;&gt;"A",(N126-N$134)/N$135,0)+IF(O126&lt;&gt;"A",(O126-O$134)/O$135,0))/($S$5-COUNTIF(H126:P126,"A"))</f>
        <v>-0.50548949181644687</v>
      </c>
      <c r="R126" s="12">
        <f>MEDIAN(H126:P126)</f>
        <v>2</v>
      </c>
      <c r="T126" s="12">
        <f>_xlfn.RANK.EQ(F126,$F$10:$F$131)</f>
        <v>94</v>
      </c>
      <c r="U126" s="12">
        <f t="shared" si="1"/>
        <v>94</v>
      </c>
      <c r="V126" s="12">
        <f t="shared" si="2"/>
        <v>97</v>
      </c>
      <c r="W126" s="12">
        <f t="shared" si="3"/>
        <v>0</v>
      </c>
      <c r="X126" s="14" t="str">
        <f>IF(COUNTIF(H126:P126,5)&gt;0,1,"")</f>
        <v/>
      </c>
    </row>
    <row r="127" spans="1:24" x14ac:dyDescent="0.25">
      <c r="C127" s="1">
        <v>118</v>
      </c>
      <c r="E127" s="1">
        <v>118</v>
      </c>
      <c r="F127" s="15">
        <f>AVERAGE(H127:P127)</f>
        <v>3.25</v>
      </c>
      <c r="H127" s="13">
        <v>3</v>
      </c>
      <c r="I127" s="10">
        <v>3</v>
      </c>
      <c r="J127" s="13">
        <v>3</v>
      </c>
      <c r="K127" s="13">
        <v>3</v>
      </c>
      <c r="L127" s="26">
        <v>4</v>
      </c>
      <c r="M127" s="26">
        <v>3</v>
      </c>
      <c r="N127" s="28">
        <v>3</v>
      </c>
      <c r="O127" s="28">
        <v>4</v>
      </c>
      <c r="Q127" s="27">
        <f>(IF(H127&lt;&gt;"A",(H127-H$134)/H$135,0)+IF(I127&lt;&gt;"A",(I127-I$134)/I$135,0)+IF(J127&lt;&gt;"A",(J127-J$134)/J$135,0)+IF(K127&lt;&gt;"A",(K127-K$134)/K$135,0)+IF(L127&lt;&gt;"A",(L127-L$134)/L$135,0)+IF(M127&lt;&gt;"A",(M127-M$134)/M$135,0)+IF(N127&lt;&gt;"A",(N127-N$134)/N$135,0)+IF(O127&lt;&gt;"A",(O127-O$134)/O$135,0))/($S$5-COUNTIF(H127:P127,"A"))</f>
        <v>0.23858180999901246</v>
      </c>
      <c r="R127" s="12">
        <f>MEDIAN(H127:P127)</f>
        <v>3</v>
      </c>
      <c r="T127" s="12">
        <f>_xlfn.RANK.EQ(F127,$F$10:$F$131)</f>
        <v>45</v>
      </c>
      <c r="U127" s="12">
        <f t="shared" si="1"/>
        <v>51</v>
      </c>
      <c r="V127" s="12">
        <f t="shared" si="2"/>
        <v>41</v>
      </c>
      <c r="W127" s="12">
        <f t="shared" si="3"/>
        <v>-6</v>
      </c>
      <c r="X127" s="14" t="str">
        <f>IF(COUNTIF(H127:P127,5)&gt;0,1,"")</f>
        <v/>
      </c>
    </row>
    <row r="128" spans="1:24" x14ac:dyDescent="0.25">
      <c r="C128" s="1">
        <v>119</v>
      </c>
      <c r="E128" s="1">
        <v>119</v>
      </c>
      <c r="F128" s="15">
        <f>AVERAGE(H128:P128)</f>
        <v>3.25</v>
      </c>
      <c r="H128" s="13">
        <v>2</v>
      </c>
      <c r="I128" s="10">
        <v>5</v>
      </c>
      <c r="J128" s="13">
        <v>4</v>
      </c>
      <c r="K128" s="13">
        <v>3</v>
      </c>
      <c r="L128" s="26">
        <v>3</v>
      </c>
      <c r="M128" s="26">
        <v>4</v>
      </c>
      <c r="N128" s="28">
        <v>3</v>
      </c>
      <c r="O128" s="28">
        <v>2</v>
      </c>
      <c r="Q128" s="27">
        <f>(IF(H128&lt;&gt;"A",(H128-H$134)/H$135,0)+IF(I128&lt;&gt;"A",(I128-I$134)/I$135,0)+IF(J128&lt;&gt;"A",(J128-J$134)/J$135,0)+IF(K128&lt;&gt;"A",(K128-K$134)/K$135,0)+IF(L128&lt;&gt;"A",(L128-L$134)/L$135,0)+IF(M128&lt;&gt;"A",(M128-M$134)/M$135,0)+IF(N128&lt;&gt;"A",(N128-N$134)/N$135,0)+IF(O128&lt;&gt;"A",(O128-O$134)/O$135,0))/($S$5-COUNTIF(H128:P128,"A"))</f>
        <v>0.37756831177541283</v>
      </c>
      <c r="R128" s="12">
        <f>MEDIAN(H128:P128)</f>
        <v>3</v>
      </c>
      <c r="T128" s="12">
        <f>_xlfn.RANK.EQ(F128,$F$10:$F$131)</f>
        <v>45</v>
      </c>
      <c r="U128" s="12">
        <f t="shared" si="1"/>
        <v>43</v>
      </c>
      <c r="V128" s="12">
        <f t="shared" si="2"/>
        <v>41</v>
      </c>
      <c r="W128" s="12">
        <f t="shared" si="3"/>
        <v>2</v>
      </c>
      <c r="X128" s="14">
        <f>IF(COUNTIF(H128:P128,5)&gt;0,1,"")</f>
        <v>1</v>
      </c>
    </row>
    <row r="129" spans="1:24" x14ac:dyDescent="0.25">
      <c r="C129" s="1">
        <v>120</v>
      </c>
      <c r="E129" s="1">
        <v>120</v>
      </c>
      <c r="F129" s="15">
        <f>AVERAGE(H129:P129)</f>
        <v>2.5714285714285716</v>
      </c>
      <c r="H129" s="13">
        <v>2</v>
      </c>
      <c r="I129" s="10">
        <v>3</v>
      </c>
      <c r="J129" s="13">
        <v>2</v>
      </c>
      <c r="K129" s="13">
        <v>2</v>
      </c>
      <c r="L129" s="26">
        <v>4</v>
      </c>
      <c r="M129" s="26">
        <v>3</v>
      </c>
      <c r="N129" s="28">
        <v>2</v>
      </c>
      <c r="O129" s="28" t="s">
        <v>7</v>
      </c>
      <c r="Q129" s="27">
        <f>(IF(H129&lt;&gt;"A",(H129-H$134)/H$135,0)+IF(I129&lt;&gt;"A",(I129-I$134)/I$135,0)+IF(J129&lt;&gt;"A",(J129-J$134)/J$135,0)+IF(K129&lt;&gt;"A",(K129-K$134)/K$135,0)+IF(L129&lt;&gt;"A",(L129-L$134)/L$135,0)+IF(M129&lt;&gt;"A",(M129-M$134)/M$135,0)+IF(N129&lt;&gt;"A",(N129-N$134)/N$135,0)+IF(O129&lt;&gt;"A",(O129-O$134)/O$135,0))/($S$5-COUNTIF(H129:P129,"A"))</f>
        <v>-0.50432956849623289</v>
      </c>
      <c r="R129" s="12">
        <f>MEDIAN(H129:P129)</f>
        <v>2</v>
      </c>
      <c r="T129" s="12">
        <f>_xlfn.RANK.EQ(F129,$F$10:$F$131)</f>
        <v>93</v>
      </c>
      <c r="U129" s="12">
        <f t="shared" si="1"/>
        <v>93</v>
      </c>
      <c r="V129" s="12">
        <f t="shared" si="2"/>
        <v>97</v>
      </c>
      <c r="W129" s="12">
        <f t="shared" si="3"/>
        <v>0</v>
      </c>
      <c r="X129" s="14" t="str">
        <f>IF(COUNTIF(H129:P129,5)&gt;0,1,"")</f>
        <v/>
      </c>
    </row>
    <row r="130" spans="1:24" x14ac:dyDescent="0.25">
      <c r="A130" s="24" t="s">
        <v>7</v>
      </c>
      <c r="C130" s="1">
        <v>121</v>
      </c>
      <c r="E130" s="1">
        <v>121</v>
      </c>
      <c r="F130" s="15">
        <f>AVERAGE(H130:P130)</f>
        <v>3.8571428571428572</v>
      </c>
      <c r="H130" s="13" t="s">
        <v>7</v>
      </c>
      <c r="I130" s="10">
        <v>4</v>
      </c>
      <c r="J130" s="13">
        <v>4</v>
      </c>
      <c r="K130" s="13">
        <v>3</v>
      </c>
      <c r="L130" s="26">
        <v>5</v>
      </c>
      <c r="M130" s="26">
        <v>3</v>
      </c>
      <c r="N130" s="28">
        <v>4</v>
      </c>
      <c r="O130" s="28">
        <v>4</v>
      </c>
      <c r="Q130" s="27">
        <f>(IF(H130&lt;&gt;"A",(H130-H$134)/H$135,0)+IF(I130&lt;&gt;"A",(I130-I$134)/I$135,0)+IF(J130&lt;&gt;"A",(J130-J$134)/J$135,0)+IF(K130&lt;&gt;"A",(K130-K$134)/K$135,0)+IF(L130&lt;&gt;"A",(L130-L$134)/L$135,0)+IF(M130&lt;&gt;"A",(M130-M$134)/M$135,0)+IF(N130&lt;&gt;"A",(N130-N$134)/N$135,0)+IF(O130&lt;&gt;"A",(O130-O$134)/O$135,0))/($S$5-COUNTIF(H130:P130,"A"))</f>
        <v>0.81886582937353569</v>
      </c>
      <c r="R130" s="12">
        <f>MEDIAN(H130:P130)</f>
        <v>4</v>
      </c>
      <c r="T130" s="12">
        <f>_xlfn.RANK.EQ(F130,$F$10:$F$131)</f>
        <v>13</v>
      </c>
      <c r="U130" s="12">
        <f t="shared" si="1"/>
        <v>17</v>
      </c>
      <c r="V130" s="12">
        <f>_xlfn.RANK.EQ(R130,$R$10:$R$131)</f>
        <v>1</v>
      </c>
      <c r="W130" s="12">
        <f t="shared" si="3"/>
        <v>-4</v>
      </c>
      <c r="X130" s="14">
        <f>IF(COUNTIF(H130:P130,5)&gt;0,1,"")</f>
        <v>1</v>
      </c>
    </row>
    <row r="131" spans="1:24" x14ac:dyDescent="0.25">
      <c r="C131" s="1">
        <v>122</v>
      </c>
      <c r="D131" s="2"/>
      <c r="E131" s="1">
        <v>122</v>
      </c>
      <c r="F131" s="15">
        <f>AVERAGE(H131:P131)</f>
        <v>2.875</v>
      </c>
      <c r="H131" s="13">
        <v>2</v>
      </c>
      <c r="I131" s="10">
        <v>3</v>
      </c>
      <c r="J131" s="13">
        <v>3</v>
      </c>
      <c r="K131" s="13">
        <v>2</v>
      </c>
      <c r="L131" s="26">
        <v>4</v>
      </c>
      <c r="M131" s="26">
        <v>3</v>
      </c>
      <c r="N131" s="28">
        <v>3</v>
      </c>
      <c r="O131" s="28">
        <v>3</v>
      </c>
      <c r="Q131" s="27">
        <f>(IF(H131&lt;&gt;"A",(H131-H$134)/H$135,0)+IF(I131&lt;&gt;"A",(I131-I$134)/I$135,0)+IF(J131&lt;&gt;"A",(J131-J$134)/J$135,0)+IF(K131&lt;&gt;"A",(K131-K$134)/K$135,0)+IF(L131&lt;&gt;"A",(L131-L$134)/L$135,0)+IF(M131&lt;&gt;"A",(M131-M$134)/M$135,0)+IF(N131&lt;&gt;"A",(N131-N$134)/N$135,0)+IF(O131&lt;&gt;"A",(O131-O$134)/O$135,0))/($S$5-COUNTIF(H131:P131,"A"))</f>
        <v>-0.1658076076692229</v>
      </c>
      <c r="R131" s="12">
        <f>MEDIAN(H131:P131)</f>
        <v>3</v>
      </c>
      <c r="T131" s="12">
        <f>_xlfn.RANK.EQ(F131,$F$10:$F$131)</f>
        <v>66</v>
      </c>
      <c r="U131" s="12">
        <f t="shared" si="1"/>
        <v>74</v>
      </c>
      <c r="V131" s="12">
        <f t="shared" si="2"/>
        <v>41</v>
      </c>
      <c r="W131" s="12">
        <f t="shared" si="3"/>
        <v>-8</v>
      </c>
      <c r="X131" s="14" t="str">
        <f>IF(COUNTIF(H131:P131,5)&gt;0,1,"")</f>
        <v/>
      </c>
    </row>
    <row r="134" spans="1:24" x14ac:dyDescent="0.25">
      <c r="F134" s="10" t="s">
        <v>15</v>
      </c>
      <c r="H134">
        <f>AVERAGE(H10:H131)</f>
        <v>2.5867768595041323</v>
      </c>
      <c r="I134" s="12">
        <f>AVERAGE(I10:I131)</f>
        <v>3.4833333333333334</v>
      </c>
      <c r="J134" s="14">
        <f t="shared" ref="J134" si="4">AVERAGE(J10:J131)</f>
        <v>2.950413223140496</v>
      </c>
      <c r="K134" s="14">
        <f>AVERAGE(K10:K131)</f>
        <v>2.652173913043478</v>
      </c>
      <c r="L134" s="14">
        <f>AVERAGE(L10:L131)</f>
        <v>3.1639344262295084</v>
      </c>
      <c r="M134" s="14">
        <f>AVERAGE(M10:M131)</f>
        <v>3.05</v>
      </c>
      <c r="N134" s="14">
        <f>AVERAGE(N10:N131)</f>
        <v>2.9834710743801653</v>
      </c>
      <c r="O134" s="14">
        <f>AVERAGE(O10:O131)</f>
        <v>3.1487603305785123</v>
      </c>
      <c r="P134" s="14" t="e">
        <f>AVERAGE(P10:P131)</f>
        <v>#DIV/0!</v>
      </c>
    </row>
    <row r="135" spans="1:24" x14ac:dyDescent="0.25">
      <c r="F135" s="10" t="s">
        <v>16</v>
      </c>
      <c r="H135">
        <f>_xlfn.STDEV.P(H10:H131)</f>
        <v>0.98475504767801392</v>
      </c>
      <c r="I135" s="12">
        <f>_xlfn.STDEV.P(I10:I131)</f>
        <v>0.98305080687057511</v>
      </c>
      <c r="J135" s="14">
        <f t="shared" ref="J135" si="5">_xlfn.STDEV.P(J10:J131)</f>
        <v>0.81160222791344905</v>
      </c>
      <c r="K135" s="14">
        <f>_xlfn.STDEV.P(K10:K131)</f>
        <v>0.78067393695525011</v>
      </c>
      <c r="L135" s="14">
        <f>_xlfn.STDEV.P(L10:L131)</f>
        <v>1.1334023617995808</v>
      </c>
      <c r="M135" s="14">
        <f>_xlfn.STDEV.P(M10:M131)</f>
        <v>0.61711695271912059</v>
      </c>
      <c r="N135" s="14">
        <f>_xlfn.STDEV.P(N10:N131)</f>
        <v>0.89980228383226213</v>
      </c>
      <c r="O135" s="14">
        <f>_xlfn.STDEV.P(O10:O131)</f>
        <v>1.0653145814427782</v>
      </c>
      <c r="P135" s="14" t="e">
        <f>_xlfn.STDEV.P(P10:P131)</f>
        <v>#DIV/0!</v>
      </c>
    </row>
    <row r="136" spans="1:24" x14ac:dyDescent="0.25">
      <c r="F136" s="10" t="s">
        <v>17</v>
      </c>
      <c r="H136">
        <f>_xlfn.VAR.P(H10:H131)</f>
        <v>0.96974250392732741</v>
      </c>
      <c r="I136" s="12">
        <f>_xlfn.VAR.P(I10:I131)</f>
        <v>0.96638888888888885</v>
      </c>
      <c r="J136" s="14">
        <f t="shared" ref="J136" si="6">_xlfn.VAR.P(J10:J131)</f>
        <v>0.65869817635407413</v>
      </c>
      <c r="K136" s="14">
        <f>_xlfn.VAR.P(K10:K131)</f>
        <v>0.60945179584120979</v>
      </c>
      <c r="L136" s="14">
        <f>_xlfn.VAR.P(L10:L131)</f>
        <v>1.2846009137328676</v>
      </c>
      <c r="M136" s="14">
        <f>_xlfn.VAR.P(M10:M131)</f>
        <v>0.38083333333333336</v>
      </c>
      <c r="N136" s="14">
        <f>_xlfn.VAR.P(N10:N131)</f>
        <v>0.80964414998975476</v>
      </c>
      <c r="O136" s="14">
        <f>_xlfn.VAR.P(O10:O131)</f>
        <v>1.1348951574346016</v>
      </c>
      <c r="P136" s="14" t="e">
        <f>_xlfn.VAR.P(P10:P131)</f>
        <v>#DIV/0!</v>
      </c>
    </row>
    <row r="137" spans="1:24" x14ac:dyDescent="0.25">
      <c r="H137" t="s">
        <v>23</v>
      </c>
      <c r="M137" t="s">
        <v>24</v>
      </c>
      <c r="S137" t="s">
        <v>31</v>
      </c>
    </row>
    <row r="146" spans="8:31" x14ac:dyDescent="0.25">
      <c r="H146" t="s">
        <v>26</v>
      </c>
      <c r="M146" t="s">
        <v>27</v>
      </c>
      <c r="S146" t="s">
        <v>28</v>
      </c>
      <c r="X146" t="s">
        <v>29</v>
      </c>
      <c r="AE146" t="s">
        <v>30</v>
      </c>
    </row>
  </sheetData>
  <autoFilter ref="T9:X9"/>
  <conditionalFormatting sqref="H10:J131 L10:O131">
    <cfRule type="cellIs" dxfId="4" priority="23" operator="equal">
      <formula>"A"</formula>
    </cfRule>
  </conditionalFormatting>
  <conditionalFormatting sqref="T10:V131">
    <cfRule type="cellIs" dxfId="3" priority="19" operator="between">
      <formula>20</formula>
      <formula>25</formula>
    </cfRule>
    <cfRule type="cellIs" dxfId="2" priority="21" operator="between">
      <formula>15</formula>
      <formula>20</formula>
    </cfRule>
    <cfRule type="cellIs" dxfId="1" priority="22" operator="lessThan">
      <formula>15</formula>
    </cfRule>
  </conditionalFormatting>
  <conditionalFormatting sqref="K10:K131">
    <cfRule type="cellIs" dxfId="0" priority="20" operator="equal">
      <formula>"A"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eval</vt:lpstr>
    </vt:vector>
  </TitlesOfParts>
  <Company>UFZ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HHT</dc:creator>
  <cp:lastModifiedBy>HHT</cp:lastModifiedBy>
  <dcterms:created xsi:type="dcterms:W3CDTF">2014-08-18T11:48:29Z</dcterms:created>
  <dcterms:modified xsi:type="dcterms:W3CDTF">2018-06-01T16:13:59Z</dcterms:modified>
</cp:coreProperties>
</file>